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10" i="1"/>
  <c r="A210"/>
  <c r="J209"/>
  <c r="I209"/>
  <c r="H209"/>
  <c r="G209"/>
  <c r="F209"/>
  <c r="B203"/>
  <c r="A203"/>
  <c r="J202"/>
  <c r="I202"/>
  <c r="H202"/>
  <c r="G202"/>
  <c r="F202"/>
  <c r="B198"/>
  <c r="A198"/>
  <c r="J197"/>
  <c r="I197"/>
  <c r="H197"/>
  <c r="G197"/>
  <c r="F197"/>
  <c r="B188"/>
  <c r="A188"/>
  <c r="J187"/>
  <c r="I187"/>
  <c r="H187"/>
  <c r="G187"/>
  <c r="F187"/>
  <c r="B184"/>
  <c r="A184"/>
  <c r="L183"/>
  <c r="J183"/>
  <c r="I183"/>
  <c r="H183"/>
  <c r="G183"/>
  <c r="F183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L141"/>
  <c r="J141"/>
  <c r="J175" s="1"/>
  <c r="I141"/>
  <c r="I175" s="1"/>
  <c r="H141"/>
  <c r="H175" s="1"/>
  <c r="G141"/>
  <c r="G175" s="1"/>
  <c r="F141"/>
  <c r="F175" s="1"/>
  <c r="B133"/>
  <c r="A133"/>
  <c r="J132"/>
  <c r="I132"/>
  <c r="H132"/>
  <c r="G132"/>
  <c r="F132"/>
  <c r="B126"/>
  <c r="A126"/>
  <c r="J125"/>
  <c r="I125"/>
  <c r="H125"/>
  <c r="G125"/>
  <c r="F125"/>
  <c r="B119"/>
  <c r="A119"/>
  <c r="J118"/>
  <c r="I118"/>
  <c r="H118"/>
  <c r="G118"/>
  <c r="F118"/>
  <c r="B114"/>
  <c r="A114"/>
  <c r="J113"/>
  <c r="I113"/>
  <c r="H113"/>
  <c r="G113"/>
  <c r="F113"/>
  <c r="B104"/>
  <c r="A104"/>
  <c r="J103"/>
  <c r="I103"/>
  <c r="H103"/>
  <c r="G103"/>
  <c r="F103"/>
  <c r="B100"/>
  <c r="A100"/>
  <c r="L99"/>
  <c r="J99"/>
  <c r="J133" s="1"/>
  <c r="I99"/>
  <c r="H99"/>
  <c r="H133" s="1"/>
  <c r="G99"/>
  <c r="F99"/>
  <c r="F133" s="1"/>
  <c r="B91"/>
  <c r="A91"/>
  <c r="J90"/>
  <c r="I90"/>
  <c r="H90"/>
  <c r="G90"/>
  <c r="F90"/>
  <c r="B84"/>
  <c r="A84"/>
  <c r="J83"/>
  <c r="I83"/>
  <c r="H83"/>
  <c r="G83"/>
  <c r="F83"/>
  <c r="B77"/>
  <c r="A77"/>
  <c r="J76"/>
  <c r="I76"/>
  <c r="H76"/>
  <c r="G76"/>
  <c r="F76"/>
  <c r="B72"/>
  <c r="A72"/>
  <c r="J71"/>
  <c r="I71"/>
  <c r="H71"/>
  <c r="G71"/>
  <c r="F71"/>
  <c r="B62"/>
  <c r="A62"/>
  <c r="J61"/>
  <c r="I61"/>
  <c r="H61"/>
  <c r="G61"/>
  <c r="F61"/>
  <c r="B57"/>
  <c r="A57"/>
  <c r="L56"/>
  <c r="J56"/>
  <c r="J91" s="1"/>
  <c r="I56"/>
  <c r="H56"/>
  <c r="H91" s="1"/>
  <c r="G56"/>
  <c r="F56"/>
  <c r="F91" s="1"/>
  <c r="B47"/>
  <c r="A47"/>
  <c r="J46"/>
  <c r="I46"/>
  <c r="H46"/>
  <c r="G46"/>
  <c r="F46"/>
  <c r="B40"/>
  <c r="A40"/>
  <c r="J39"/>
  <c r="I39"/>
  <c r="H39"/>
  <c r="G39"/>
  <c r="F39"/>
  <c r="B33"/>
  <c r="A33"/>
  <c r="L32"/>
  <c r="J32"/>
  <c r="I32"/>
  <c r="H32"/>
  <c r="G32"/>
  <c r="F32"/>
  <c r="B28"/>
  <c r="A28"/>
  <c r="L27"/>
  <c r="J27"/>
  <c r="I27"/>
  <c r="H27"/>
  <c r="G27"/>
  <c r="F27"/>
  <c r="B18"/>
  <c r="A18"/>
  <c r="L17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G133" l="1"/>
  <c r="I133"/>
  <c r="G91"/>
  <c r="I91"/>
  <c r="B597"/>
  <c r="A597"/>
  <c r="J596"/>
  <c r="I596"/>
  <c r="H596"/>
  <c r="G596"/>
  <c r="F596"/>
  <c r="B590"/>
  <c r="A590"/>
  <c r="J589"/>
  <c r="I589"/>
  <c r="H589"/>
  <c r="G589"/>
  <c r="F589"/>
  <c r="B583"/>
  <c r="A583"/>
  <c r="J582"/>
  <c r="I582"/>
  <c r="H582"/>
  <c r="G582"/>
  <c r="F582"/>
  <c r="B578"/>
  <c r="A578"/>
  <c r="J577"/>
  <c r="I577"/>
  <c r="H577"/>
  <c r="G577"/>
  <c r="F577"/>
  <c r="B568"/>
  <c r="A568"/>
  <c r="J567"/>
  <c r="I567"/>
  <c r="H567"/>
  <c r="G567"/>
  <c r="F567"/>
  <c r="B564"/>
  <c r="A564"/>
  <c r="L563"/>
  <c r="J563"/>
  <c r="J597" s="1"/>
  <c r="I563"/>
  <c r="I597" s="1"/>
  <c r="H563"/>
  <c r="H597" s="1"/>
  <c r="G563"/>
  <c r="G597" s="1"/>
  <c r="F563"/>
  <c r="F597" s="1"/>
  <c r="B555"/>
  <c r="A555"/>
  <c r="J554"/>
  <c r="I554"/>
  <c r="H554"/>
  <c r="G554"/>
  <c r="F554"/>
  <c r="B548"/>
  <c r="A548"/>
  <c r="J547"/>
  <c r="I547"/>
  <c r="H547"/>
  <c r="G547"/>
  <c r="F547"/>
  <c r="B541"/>
  <c r="A541"/>
  <c r="J540"/>
  <c r="I540"/>
  <c r="H540"/>
  <c r="G540"/>
  <c r="F540"/>
  <c r="B536"/>
  <c r="A536"/>
  <c r="J535"/>
  <c r="I535"/>
  <c r="H535"/>
  <c r="G535"/>
  <c r="F535"/>
  <c r="B526"/>
  <c r="A526"/>
  <c r="J525"/>
  <c r="I525"/>
  <c r="H525"/>
  <c r="G525"/>
  <c r="F525"/>
  <c r="B522"/>
  <c r="A522"/>
  <c r="L521"/>
  <c r="J521"/>
  <c r="J555" s="1"/>
  <c r="I521"/>
  <c r="I555" s="1"/>
  <c r="H521"/>
  <c r="H555" s="1"/>
  <c r="G521"/>
  <c r="G555" s="1"/>
  <c r="F521"/>
  <c r="F555" s="1"/>
  <c r="B513"/>
  <c r="A513"/>
  <c r="J512"/>
  <c r="I512"/>
  <c r="H512"/>
  <c r="G512"/>
  <c r="F512"/>
  <c r="B506"/>
  <c r="A506"/>
  <c r="J505"/>
  <c r="I505"/>
  <c r="H505"/>
  <c r="G505"/>
  <c r="F505"/>
  <c r="B499"/>
  <c r="A499"/>
  <c r="J498"/>
  <c r="I498"/>
  <c r="H498"/>
  <c r="G498"/>
  <c r="F498"/>
  <c r="B494"/>
  <c r="A494"/>
  <c r="J493"/>
  <c r="I493"/>
  <c r="H493"/>
  <c r="G493"/>
  <c r="F493"/>
  <c r="B484"/>
  <c r="A484"/>
  <c r="J483"/>
  <c r="I483"/>
  <c r="H483"/>
  <c r="G483"/>
  <c r="F483"/>
  <c r="B480"/>
  <c r="A480"/>
  <c r="L479"/>
  <c r="J479"/>
  <c r="I479"/>
  <c r="I513" s="1"/>
  <c r="H479"/>
  <c r="G479"/>
  <c r="G513" s="1"/>
  <c r="F479"/>
  <c r="B471"/>
  <c r="A471"/>
  <c r="J470"/>
  <c r="I470"/>
  <c r="H470"/>
  <c r="G470"/>
  <c r="F470"/>
  <c r="B464"/>
  <c r="A464"/>
  <c r="J463"/>
  <c r="I463"/>
  <c r="H463"/>
  <c r="G463"/>
  <c r="F463"/>
  <c r="B457"/>
  <c r="A457"/>
  <c r="J456"/>
  <c r="I456"/>
  <c r="H456"/>
  <c r="G456"/>
  <c r="F456"/>
  <c r="B452"/>
  <c r="A452"/>
  <c r="J451"/>
  <c r="I451"/>
  <c r="H451"/>
  <c r="G451"/>
  <c r="F451"/>
  <c r="B442"/>
  <c r="A442"/>
  <c r="J441"/>
  <c r="I441"/>
  <c r="H441"/>
  <c r="G441"/>
  <c r="F441"/>
  <c r="B437"/>
  <c r="A437"/>
  <c r="L436"/>
  <c r="J436"/>
  <c r="I436"/>
  <c r="H436"/>
  <c r="H471" s="1"/>
  <c r="G436"/>
  <c r="F436"/>
  <c r="F471" s="1"/>
  <c r="B428"/>
  <c r="A428"/>
  <c r="J427"/>
  <c r="I427"/>
  <c r="H427"/>
  <c r="G427"/>
  <c r="F427"/>
  <c r="B421"/>
  <c r="A421"/>
  <c r="J420"/>
  <c r="I420"/>
  <c r="H420"/>
  <c r="G420"/>
  <c r="F420"/>
  <c r="B414"/>
  <c r="A414"/>
  <c r="J413"/>
  <c r="I413"/>
  <c r="H413"/>
  <c r="G413"/>
  <c r="F413"/>
  <c r="B409"/>
  <c r="A409"/>
  <c r="J408"/>
  <c r="I408"/>
  <c r="H408"/>
  <c r="G408"/>
  <c r="F408"/>
  <c r="B399"/>
  <c r="A399"/>
  <c r="J398"/>
  <c r="I398"/>
  <c r="H398"/>
  <c r="G398"/>
  <c r="F398"/>
  <c r="B394"/>
  <c r="A394"/>
  <c r="L393"/>
  <c r="J393"/>
  <c r="I393"/>
  <c r="I428" s="1"/>
  <c r="H393"/>
  <c r="G393"/>
  <c r="G428" s="1"/>
  <c r="F393"/>
  <c r="B385"/>
  <c r="A385"/>
  <c r="J384"/>
  <c r="I384"/>
  <c r="H384"/>
  <c r="G384"/>
  <c r="F384"/>
  <c r="B378"/>
  <c r="A378"/>
  <c r="J377"/>
  <c r="I377"/>
  <c r="H377"/>
  <c r="G377"/>
  <c r="F377"/>
  <c r="B371"/>
  <c r="A371"/>
  <c r="J370"/>
  <c r="I370"/>
  <c r="H370"/>
  <c r="G370"/>
  <c r="F370"/>
  <c r="B366"/>
  <c r="A366"/>
  <c r="J365"/>
  <c r="I365"/>
  <c r="H365"/>
  <c r="G365"/>
  <c r="F365"/>
  <c r="B356"/>
  <c r="A356"/>
  <c r="J355"/>
  <c r="I355"/>
  <c r="H355"/>
  <c r="G355"/>
  <c r="F355"/>
  <c r="B351"/>
  <c r="A351"/>
  <c r="L350"/>
  <c r="J350"/>
  <c r="I350"/>
  <c r="I385" s="1"/>
  <c r="H350"/>
  <c r="H385" s="1"/>
  <c r="G350"/>
  <c r="G385" s="1"/>
  <c r="F350"/>
  <c r="F385" s="1"/>
  <c r="B342"/>
  <c r="A342"/>
  <c r="J341"/>
  <c r="I341"/>
  <c r="H341"/>
  <c r="G341"/>
  <c r="F341"/>
  <c r="B335"/>
  <c r="A335"/>
  <c r="J334"/>
  <c r="I334"/>
  <c r="H334"/>
  <c r="G334"/>
  <c r="F334"/>
  <c r="B328"/>
  <c r="A328"/>
  <c r="J327"/>
  <c r="I327"/>
  <c r="H327"/>
  <c r="G327"/>
  <c r="F327"/>
  <c r="B323"/>
  <c r="A323"/>
  <c r="J322"/>
  <c r="I322"/>
  <c r="H322"/>
  <c r="G322"/>
  <c r="F322"/>
  <c r="B313"/>
  <c r="A313"/>
  <c r="J312"/>
  <c r="I312"/>
  <c r="H312"/>
  <c r="G312"/>
  <c r="F312"/>
  <c r="B308"/>
  <c r="A308"/>
  <c r="L307"/>
  <c r="J307"/>
  <c r="J342" s="1"/>
  <c r="I307"/>
  <c r="I342" s="1"/>
  <c r="H307"/>
  <c r="H342" s="1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J215" s="1"/>
  <c r="I214"/>
  <c r="H214"/>
  <c r="H215" s="1"/>
  <c r="G214"/>
  <c r="F214"/>
  <c r="F215" s="1"/>
  <c r="I215"/>
  <c r="G215"/>
  <c r="F428" l="1"/>
  <c r="G342"/>
  <c r="J513"/>
  <c r="F513"/>
  <c r="H513"/>
  <c r="J471"/>
  <c r="J598" s="1"/>
  <c r="G471"/>
  <c r="I471"/>
  <c r="I598" s="1"/>
  <c r="J428"/>
  <c r="H428"/>
  <c r="H598" s="1"/>
  <c r="J385"/>
  <c r="F342"/>
  <c r="F598" s="1"/>
  <c r="G598"/>
  <c r="L133"/>
  <c r="L103"/>
  <c r="L365"/>
  <c r="L370"/>
  <c r="L413"/>
  <c r="L408"/>
  <c r="L428"/>
  <c r="L398"/>
  <c r="L113"/>
  <c r="L118"/>
  <c r="L284"/>
  <c r="L279"/>
  <c r="L385"/>
  <c r="L355"/>
  <c r="L498"/>
  <c r="L493"/>
  <c r="L202"/>
  <c r="L197"/>
  <c r="L257"/>
  <c r="L227"/>
  <c r="L535"/>
  <c r="L540"/>
  <c r="L76"/>
  <c r="L71"/>
  <c r="L471"/>
  <c r="L441"/>
  <c r="L597"/>
  <c r="L567"/>
  <c r="L342"/>
  <c r="L312"/>
  <c r="L298"/>
  <c r="L456"/>
  <c r="L451"/>
  <c r="L555"/>
  <c r="L525"/>
  <c r="L577"/>
  <c r="L582"/>
  <c r="L513"/>
  <c r="L483"/>
  <c r="L299"/>
  <c r="L269"/>
  <c r="L249"/>
  <c r="L327"/>
  <c r="L322"/>
  <c r="L145"/>
  <c r="L175"/>
  <c r="L589"/>
  <c r="L384"/>
  <c r="L187"/>
  <c r="L155"/>
  <c r="L160"/>
  <c r="L242"/>
  <c r="L237"/>
  <c r="L91"/>
  <c r="L61"/>
  <c r="L125"/>
  <c r="L209"/>
  <c r="L214"/>
  <c r="L215"/>
  <c r="L377"/>
  <c r="L505"/>
  <c r="L334"/>
  <c r="L46"/>
  <c r="L90"/>
  <c r="L547"/>
  <c r="L167"/>
  <c r="L463"/>
  <c r="L512"/>
  <c r="L341"/>
  <c r="L427"/>
  <c r="L291"/>
  <c r="L420"/>
  <c r="L470"/>
  <c r="L596"/>
  <c r="L83"/>
  <c r="L174"/>
  <c r="L256"/>
  <c r="L39"/>
  <c r="L47"/>
  <c r="L598"/>
  <c r="L554"/>
  <c r="L132"/>
</calcChain>
</file>

<file path=xl/sharedStrings.xml><?xml version="1.0" encoding="utf-8"?>
<sst xmlns="http://schemas.openxmlformats.org/spreadsheetml/2006/main" count="793" uniqueCount="127">
  <si>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</si>
  <si>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</si>
  <si>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</si>
  <si>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</si>
  <si>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</si>
  <si>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</si>
  <si>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</si>
  <si>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</si>
  <si>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</si>
  <si>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</si>
  <si>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</si>
  <si>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</si>
  <si>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</si>
  <si>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</si>
  <si>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</si>
  <si>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</si>
  <si>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</si>
  <si>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</si>
  <si>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</si>
  <si>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</si>
  <si>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</si>
  <si>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</si>
  <si>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</si>
  <si>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</si>
  <si>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</si>
  <si>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</si>
  <si>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</si>
  <si>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</si>
  <si>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</si>
  <si>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</si>
  <si>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</si>
  <si>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</si>
  <si>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</si>
  <si>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</si>
  <si>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</si>
  <si>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</si>
  <si>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</si>
  <si>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</si>
  <si>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</si>
  <si>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</si>
  <si>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</si>
  <si>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</si>
  <si>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</si>
  <si>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</si>
  <si>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</si>
  <si>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</t>
  </si>
  <si>
    <t>Сыр(Российский и д )</t>
  </si>
  <si>
    <t>Чай с лимоном*</t>
  </si>
  <si>
    <t>200/7</t>
  </si>
  <si>
    <t>Хлеб * *</t>
  </si>
  <si>
    <t>Пирог с яйцом, луком зеленым</t>
  </si>
  <si>
    <t>Какао с молоком</t>
  </si>
  <si>
    <t>сок 0,200</t>
  </si>
  <si>
    <t>Фрукт (яблоко)</t>
  </si>
  <si>
    <t>Суп из овощей со сметаной</t>
  </si>
  <si>
    <t>Тефтели (мясные)</t>
  </si>
  <si>
    <t>Макаронные изделия отварные</t>
  </si>
  <si>
    <t>Компот или напиток из свежих фруктов или ягод, или сухофруктов или напиток поливитаминный</t>
  </si>
  <si>
    <t>-</t>
  </si>
  <si>
    <t>ТТК</t>
  </si>
  <si>
    <t>Хлеб пшеничный</t>
  </si>
  <si>
    <t>Хлеб ржаной (ржано-пшеничный)</t>
  </si>
  <si>
    <t>Булочка с изюмом</t>
  </si>
  <si>
    <t>Чай с сахаром</t>
  </si>
  <si>
    <t>0.07</t>
  </si>
  <si>
    <t>0.02</t>
  </si>
  <si>
    <t>15.0</t>
  </si>
  <si>
    <t>Йогурт порционный</t>
  </si>
  <si>
    <t>Жаркое по – домашнему</t>
  </si>
  <si>
    <t>ттк</t>
  </si>
  <si>
    <t>пр</t>
  </si>
  <si>
    <t>Булочка со сгущенкой</t>
  </si>
  <si>
    <t>Фрукт(банан)</t>
  </si>
  <si>
    <t>Сок 0,200 в асс-те</t>
  </si>
  <si>
    <t>Борщ с капустой, картофелем с сметаной</t>
  </si>
  <si>
    <t xml:space="preserve">Хлеб пшеничный </t>
  </si>
  <si>
    <t>Хлеб ржано - пшеничный</t>
  </si>
  <si>
    <t>Коктейль молочный</t>
  </si>
  <si>
    <t>апельсин</t>
  </si>
  <si>
    <t>Кнели из мяса кур с соусом</t>
  </si>
  <si>
    <t>60/30</t>
  </si>
  <si>
    <t>Картофельное пюре</t>
  </si>
  <si>
    <t>ПР</t>
  </si>
  <si>
    <t>Пирог с капустой</t>
  </si>
  <si>
    <t>Кофейный напиток</t>
  </si>
  <si>
    <t>Фрукт(мандарин)</t>
  </si>
  <si>
    <t>1шт</t>
  </si>
  <si>
    <t>Йогурт порц</t>
  </si>
  <si>
    <t>Суп картофельный с бобовыми</t>
  </si>
  <si>
    <t>Пр</t>
  </si>
  <si>
    <t>Птица тушеная в соусе с овощами</t>
  </si>
  <si>
    <t>50/50</t>
  </si>
  <si>
    <t>Каша гречневая рассыпчатая</t>
  </si>
  <si>
    <t>Ватрушка с творогом</t>
  </si>
  <si>
    <t>Сок в асс-те</t>
  </si>
  <si>
    <t>Банан</t>
  </si>
  <si>
    <t>Рассольник ленинградский с перловой крупой и сметаной</t>
  </si>
  <si>
    <t>250/10</t>
  </si>
  <si>
    <t>0.67</t>
  </si>
  <si>
    <t>31.9</t>
  </si>
  <si>
    <t>Шаньга с сыром</t>
  </si>
  <si>
    <t>фрукт (апельсин)</t>
  </si>
  <si>
    <t>Щи из свежей капусты с картофелем, со сметаной</t>
  </si>
  <si>
    <t>300/10</t>
  </si>
  <si>
    <t>Фрукт (банан)</t>
  </si>
  <si>
    <t>Каша рисовая молочная с маслом сливочным</t>
  </si>
  <si>
    <t>Чай с молоком</t>
  </si>
  <si>
    <t>Пирог с яйцом, луком</t>
  </si>
  <si>
    <t>Бефстроганов</t>
  </si>
  <si>
    <t>40/40</t>
  </si>
  <si>
    <t>Щи из свежей (или квашеной) капусты с картофелем</t>
  </si>
  <si>
    <t>яблоко</t>
  </si>
  <si>
    <t>Тефтели (мясо, птица)</t>
  </si>
  <si>
    <t>Сок 0,200</t>
  </si>
  <si>
    <t>Рассольник домашний с картофелем, со сметаной</t>
  </si>
  <si>
    <t>Плов из мяса (птицы)</t>
  </si>
  <si>
    <t>Борщ с картофелем и фасолью</t>
  </si>
  <si>
    <t>Запеканка творожная с соусом молочным</t>
  </si>
  <si>
    <t>120/30</t>
  </si>
  <si>
    <t>1 шт</t>
  </si>
  <si>
    <t>Фрикадельки рыбные с соусом</t>
  </si>
  <si>
    <t xml:space="preserve">Сок в асс-те </t>
  </si>
  <si>
    <t>кондитерское изделие</t>
  </si>
  <si>
    <t>Каша молочная Дружба из цельного молока с маслом сливочным</t>
  </si>
  <si>
    <t>Кондитерское изделие</t>
  </si>
  <si>
    <t>200/10</t>
  </si>
  <si>
    <t>Тефтели из курицы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</si>
</sst>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27" xfId="0" applyFont="1" applyBorder="1" applyAlignment="1" applyProtection="1">
      <alignment wrapText="1"/>
      <protection locked="0"/>
    </xf>
    <xf numFmtId="0" fontId="12" fillId="0" borderId="27" xfId="0" applyFont="1" applyBorder="1" applyAlignment="1" applyProtection="1">
      <alignment horizontal="center" vertical="top" wrapText="1"/>
      <protection locked="0"/>
    </xf>
    <xf numFmtId="0" fontId="12" fillId="0" borderId="28" xfId="0" applyFont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 applyProtection="1">
      <alignment vertical="top" wrapText="1"/>
      <protection locked="0"/>
    </xf>
    <xf numFmtId="0" fontId="12" fillId="0" borderId="29" xfId="0" applyFont="1" applyBorder="1" applyAlignment="1" applyProtection="1">
      <alignment horizontal="center" vertical="top" wrapText="1"/>
      <protection locked="0"/>
    </xf>
    <xf numFmtId="0" fontId="12" fillId="0" borderId="30" xfId="0" applyFont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 applyProtection="1">
      <alignment wrapText="1"/>
      <protection locked="0"/>
    </xf>
    <xf numFmtId="0" fontId="12" fillId="0" borderId="27" xfId="0" applyFont="1" applyBorder="1" applyAlignment="1">
      <alignment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>
      <alignment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12" fillId="0" borderId="29" xfId="0" applyFont="1" applyBorder="1" applyAlignment="1">
      <alignment horizontal="center" vertical="top"/>
    </xf>
    <xf numFmtId="0" fontId="12" fillId="0" borderId="30" xfId="0" applyFont="1" applyBorder="1" applyAlignment="1">
      <alignment vertical="top" wrapText="1"/>
    </xf>
    <xf numFmtId="0" fontId="14" fillId="0" borderId="30" xfId="0" applyFont="1" applyBorder="1" applyAlignment="1">
      <alignment vertical="top" wrapText="1"/>
    </xf>
    <xf numFmtId="0" fontId="12" fillId="0" borderId="29" xfId="0" applyFont="1" applyBorder="1" applyAlignment="1">
      <alignment wrapText="1"/>
    </xf>
    <xf numFmtId="0" fontId="13" fillId="0" borderId="30" xfId="0" applyFont="1" applyBorder="1" applyAlignment="1">
      <alignment vertical="top" wrapText="1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12" fillId="0" borderId="28" xfId="0" applyFont="1" applyBorder="1" applyAlignment="1">
      <alignment vertical="top" wrapText="1"/>
    </xf>
    <xf numFmtId="0" fontId="13" fillId="0" borderId="28" xfId="0" applyFont="1" applyBorder="1" applyAlignment="1">
      <alignment horizontal="center" vertical="top" wrapText="1"/>
    </xf>
    <xf numFmtId="0" fontId="15" fillId="0" borderId="28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28" xfId="0" applyFont="1" applyBorder="1" applyAlignment="1">
      <alignment horizontal="center" wrapText="1"/>
    </xf>
    <xf numFmtId="0" fontId="15" fillId="0" borderId="30" xfId="0" applyFont="1" applyBorder="1" applyAlignment="1">
      <alignment vertical="top" wrapText="1"/>
    </xf>
    <xf numFmtId="0" fontId="14" fillId="0" borderId="28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12" fillId="0" borderId="30" xfId="0" applyFont="1" applyBorder="1" applyAlignment="1">
      <alignment horizontal="center" wrapText="1"/>
    </xf>
    <xf numFmtId="17" fontId="15" fillId="0" borderId="29" xfId="0" applyNumberFormat="1" applyFont="1" applyBorder="1" applyAlignment="1">
      <alignment vertical="top" wrapText="1"/>
    </xf>
    <xf numFmtId="0" fontId="15" fillId="0" borderId="28" xfId="0" applyNumberFormat="1" applyFont="1" applyBorder="1" applyAlignment="1">
      <alignment vertical="top" wrapText="1"/>
    </xf>
    <xf numFmtId="0" fontId="15" fillId="0" borderId="27" xfId="0" applyNumberFormat="1" applyFont="1" applyBorder="1" applyAlignment="1">
      <alignment vertical="top" wrapText="1"/>
    </xf>
    <xf numFmtId="0" fontId="12" fillId="0" borderId="27" xfId="0" applyFont="1" applyBorder="1" applyAlignment="1">
      <alignment horizontal="center" wrapText="1"/>
    </xf>
    <xf numFmtId="0" fontId="12" fillId="0" borderId="0" xfId="0" applyFont="1"/>
    <xf numFmtId="0" fontId="14" fillId="0" borderId="29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0" borderId="28" xfId="0" applyFont="1" applyBorder="1" applyAlignment="1">
      <alignment horizontal="left" vertical="top" wrapText="1" indent="2"/>
    </xf>
    <xf numFmtId="0" fontId="6" fillId="0" borderId="30" xfId="0" applyFont="1" applyBorder="1" applyAlignment="1">
      <alignment vertical="top" wrapText="1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1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0" xfId="0" applyFont="1"/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9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17" fillId="0" borderId="2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9" fillId="0" borderId="2" xfId="0" applyFont="1" applyBorder="1" applyAlignment="1" applyProtection="1">
      <alignment horizontal="right"/>
      <protection locked="0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0" borderId="0" xfId="0" applyFont="1"/>
    <xf numFmtId="0" fontId="14" fillId="0" borderId="28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 wrapText="1"/>
    </xf>
    <xf numFmtId="0" fontId="19" fillId="0" borderId="6" xfId="0" applyFont="1" applyBorder="1" applyAlignment="1" applyProtection="1">
      <alignment horizontal="right"/>
      <protection locked="0"/>
    </xf>
    <xf numFmtId="0" fontId="17" fillId="4" borderId="22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25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/>
    </xf>
    <xf numFmtId="0" fontId="17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4" xfId="0" applyFont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7" fillId="4" borderId="2" xfId="0" applyFont="1" applyFill="1" applyBorder="1" applyAlignment="1">
      <alignment horizontal="center"/>
    </xf>
    <xf numFmtId="0" fontId="2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vertical="top" wrapText="1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20" fillId="4" borderId="23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86" sqref="L48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52"/>
      <c r="D1" s="153"/>
      <c r="E1" s="153"/>
      <c r="F1" s="13" t="s">
        <v>16</v>
      </c>
      <c r="G1" s="2" t="s">
        <v>17</v>
      </c>
      <c r="H1" s="154"/>
      <c r="I1" s="154"/>
      <c r="J1" s="154"/>
      <c r="K1" s="154"/>
    </row>
    <row r="2" spans="1:12" ht="18">
      <c r="A2" s="43" t="s">
        <v>6</v>
      </c>
      <c r="C2" s="2"/>
      <c r="G2" s="2" t="s">
        <v>18</v>
      </c>
      <c r="H2" s="154"/>
      <c r="I2" s="154"/>
      <c r="J2" s="154"/>
      <c r="K2" s="154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>
      <c r="A6" s="104">
        <v>1</v>
      </c>
      <c r="B6" s="105">
        <v>1</v>
      </c>
      <c r="C6" s="24" t="s">
        <v>20</v>
      </c>
      <c r="D6" s="5" t="s">
        <v>21</v>
      </c>
      <c r="E6" s="82" t="s">
        <v>105</v>
      </c>
      <c r="F6" s="106">
        <v>200</v>
      </c>
      <c r="G6" s="67">
        <v>6.3</v>
      </c>
      <c r="H6" s="66">
        <v>8</v>
      </c>
      <c r="I6" s="66">
        <v>61.5</v>
      </c>
      <c r="J6" s="106">
        <v>374.2</v>
      </c>
      <c r="K6" s="107">
        <v>371</v>
      </c>
      <c r="L6" s="106">
        <v>28.1</v>
      </c>
    </row>
    <row r="7" spans="1:12" ht="15.75" thickBot="1">
      <c r="A7" s="108"/>
      <c r="B7" s="109"/>
      <c r="C7" s="11"/>
      <c r="D7" s="6"/>
      <c r="E7" s="110"/>
      <c r="F7" s="111"/>
      <c r="G7" s="111"/>
      <c r="H7" s="111"/>
      <c r="I7" s="111"/>
      <c r="J7" s="111"/>
      <c r="K7" s="112"/>
      <c r="L7" s="111"/>
    </row>
    <row r="8" spans="1:12" ht="15.75" thickBot="1">
      <c r="A8" s="108"/>
      <c r="B8" s="109"/>
      <c r="C8" s="11"/>
      <c r="D8" s="7" t="s">
        <v>22</v>
      </c>
      <c r="E8" s="100" t="s">
        <v>106</v>
      </c>
      <c r="F8" s="111">
        <v>200</v>
      </c>
      <c r="G8" s="89" t="s">
        <v>64</v>
      </c>
      <c r="H8" s="90" t="s">
        <v>65</v>
      </c>
      <c r="I8" s="90" t="s">
        <v>66</v>
      </c>
      <c r="J8" s="111">
        <v>60</v>
      </c>
      <c r="K8" s="112">
        <v>178</v>
      </c>
      <c r="L8" s="111">
        <v>8.6</v>
      </c>
    </row>
    <row r="9" spans="1:12" ht="15.75" thickBot="1">
      <c r="A9" s="108"/>
      <c r="B9" s="109"/>
      <c r="C9" s="11"/>
      <c r="D9" s="7" t="s">
        <v>23</v>
      </c>
      <c r="E9" s="100" t="s">
        <v>60</v>
      </c>
      <c r="F9" s="111">
        <v>25</v>
      </c>
      <c r="G9" s="67">
        <v>1.5</v>
      </c>
      <c r="H9" s="66">
        <v>0.2</v>
      </c>
      <c r="I9" s="66">
        <v>98</v>
      </c>
      <c r="J9" s="111">
        <v>47</v>
      </c>
      <c r="K9" s="52" t="s">
        <v>70</v>
      </c>
      <c r="L9" s="111">
        <v>2.7</v>
      </c>
    </row>
    <row r="10" spans="1:12" ht="15.75" thickBot="1">
      <c r="A10" s="108"/>
      <c r="B10" s="109"/>
      <c r="C10" s="11"/>
      <c r="D10" s="7" t="s">
        <v>24</v>
      </c>
      <c r="E10" s="100"/>
      <c r="F10" s="111"/>
      <c r="G10" s="111"/>
      <c r="H10" s="111"/>
      <c r="I10" s="111"/>
      <c r="J10" s="111"/>
      <c r="K10" s="112"/>
      <c r="L10" s="111"/>
    </row>
    <row r="11" spans="1:12" ht="15.75" thickBot="1">
      <c r="A11" s="108"/>
      <c r="B11" s="109"/>
      <c r="C11" s="11"/>
      <c r="D11" s="6"/>
      <c r="E11" s="101" t="s">
        <v>122</v>
      </c>
      <c r="F11" s="111" t="s">
        <v>86</v>
      </c>
      <c r="G11" s="67"/>
      <c r="H11" s="66"/>
      <c r="I11" s="66"/>
      <c r="J11" s="111"/>
      <c r="K11" s="112"/>
      <c r="L11" s="111">
        <v>17</v>
      </c>
    </row>
    <row r="12" spans="1:12" ht="15">
      <c r="A12" s="108"/>
      <c r="B12" s="109"/>
      <c r="C12" s="11"/>
      <c r="D12" s="6"/>
      <c r="E12" s="114"/>
      <c r="F12" s="111"/>
      <c r="G12" s="111"/>
      <c r="H12" s="111"/>
      <c r="I12" s="111"/>
      <c r="J12" s="111"/>
      <c r="K12" s="112"/>
      <c r="L12" s="111"/>
    </row>
    <row r="13" spans="1:12" ht="15">
      <c r="A13" s="115"/>
      <c r="B13" s="116"/>
      <c r="C13" s="8"/>
      <c r="D13" s="117" t="s">
        <v>39</v>
      </c>
      <c r="E13" s="118"/>
      <c r="F13" s="119">
        <f>SUM(F6:F12)</f>
        <v>425</v>
      </c>
      <c r="G13" s="119">
        <f t="shared" ref="G13:J13" si="0">SUM(G6:G12)</f>
        <v>7.8</v>
      </c>
      <c r="H13" s="119">
        <f t="shared" si="0"/>
        <v>8.1999999999999993</v>
      </c>
      <c r="I13" s="119">
        <f t="shared" si="0"/>
        <v>159.5</v>
      </c>
      <c r="J13" s="119">
        <f t="shared" si="0"/>
        <v>481.2</v>
      </c>
      <c r="K13" s="120"/>
      <c r="L13" s="119">
        <f t="shared" ref="L13" si="1">SUM(L6:L12)</f>
        <v>56.400000000000006</v>
      </c>
    </row>
    <row r="14" spans="1:12" ht="15.75" thickBot="1">
      <c r="A14" s="121">
        <f>A6</f>
        <v>1</v>
      </c>
      <c r="B14" s="122">
        <f>B6</f>
        <v>1</v>
      </c>
      <c r="C14" s="10" t="s">
        <v>25</v>
      </c>
      <c r="D14" s="12" t="s">
        <v>24</v>
      </c>
      <c r="E14" s="100" t="s">
        <v>53</v>
      </c>
      <c r="F14" s="111">
        <v>120</v>
      </c>
      <c r="G14" s="111"/>
      <c r="H14" s="111"/>
      <c r="I14" s="111"/>
      <c r="J14" s="111"/>
      <c r="K14" s="112"/>
      <c r="L14" s="111">
        <v>18.8</v>
      </c>
    </row>
    <row r="15" spans="1:12" ht="15.75" thickBot="1">
      <c r="A15" s="108"/>
      <c r="B15" s="109"/>
      <c r="C15" s="11"/>
      <c r="D15" s="6"/>
      <c r="E15" s="100" t="s">
        <v>51</v>
      </c>
      <c r="F15" s="111">
        <v>200</v>
      </c>
      <c r="G15" s="67">
        <v>4.08</v>
      </c>
      <c r="H15" s="66">
        <v>3.54</v>
      </c>
      <c r="I15" s="66">
        <v>17.5</v>
      </c>
      <c r="J15" s="111">
        <v>119</v>
      </c>
      <c r="K15" s="112">
        <v>382</v>
      </c>
      <c r="L15" s="111">
        <v>12.6</v>
      </c>
    </row>
    <row r="16" spans="1:12" ht="15.75" thickBot="1">
      <c r="A16" s="108"/>
      <c r="B16" s="109"/>
      <c r="C16" s="11"/>
      <c r="D16" s="6"/>
      <c r="E16" s="123" t="s">
        <v>107</v>
      </c>
      <c r="F16" s="111">
        <v>75</v>
      </c>
      <c r="G16" s="67">
        <v>4.28</v>
      </c>
      <c r="H16" s="66">
        <v>5.37</v>
      </c>
      <c r="I16" s="66">
        <v>25.1</v>
      </c>
      <c r="J16" s="111">
        <v>166</v>
      </c>
      <c r="K16" s="112">
        <v>406</v>
      </c>
      <c r="L16" s="111">
        <v>18.2</v>
      </c>
    </row>
    <row r="17" spans="1:12" ht="15">
      <c r="A17" s="115"/>
      <c r="B17" s="116"/>
      <c r="C17" s="8"/>
      <c r="D17" s="117" t="s">
        <v>39</v>
      </c>
      <c r="E17" s="118"/>
      <c r="F17" s="119">
        <f>SUM(F14:F16)</f>
        <v>395</v>
      </c>
      <c r="G17" s="119">
        <f t="shared" ref="G17:L17" si="2">SUM(G14:G16)</f>
        <v>8.36</v>
      </c>
      <c r="H17" s="119">
        <f t="shared" si="2"/>
        <v>8.91</v>
      </c>
      <c r="I17" s="119">
        <f t="shared" si="2"/>
        <v>42.6</v>
      </c>
      <c r="J17" s="119">
        <f t="shared" si="2"/>
        <v>285</v>
      </c>
      <c r="K17" s="119"/>
      <c r="L17" s="119">
        <f t="shared" si="2"/>
        <v>49.599999999999994</v>
      </c>
    </row>
    <row r="18" spans="1:12" ht="15.75" thickBot="1">
      <c r="A18" s="121">
        <f>A6</f>
        <v>1</v>
      </c>
      <c r="B18" s="122">
        <f>B6</f>
        <v>1</v>
      </c>
      <c r="C18" s="10" t="s">
        <v>26</v>
      </c>
      <c r="D18" s="7" t="s">
        <v>27</v>
      </c>
      <c r="E18" s="114"/>
      <c r="F18" s="111"/>
      <c r="G18" s="111"/>
      <c r="H18" s="111"/>
      <c r="I18" s="111"/>
      <c r="J18" s="111"/>
      <c r="K18" s="112"/>
      <c r="L18" s="111"/>
    </row>
    <row r="19" spans="1:12" ht="15.75" thickBot="1">
      <c r="A19" s="108"/>
      <c r="B19" s="109"/>
      <c r="C19" s="11"/>
      <c r="D19" s="7" t="s">
        <v>28</v>
      </c>
      <c r="E19" s="82" t="s">
        <v>88</v>
      </c>
      <c r="F19" s="66">
        <v>250</v>
      </c>
      <c r="G19" s="124">
        <v>4.4800000000000004</v>
      </c>
      <c r="H19" s="125">
        <v>46.08</v>
      </c>
      <c r="I19" s="125">
        <v>15.3</v>
      </c>
      <c r="J19" s="67">
        <v>177.9</v>
      </c>
      <c r="K19" s="124">
        <v>119</v>
      </c>
      <c r="L19" s="111">
        <v>8.9</v>
      </c>
    </row>
    <row r="20" spans="1:12" ht="15.75" thickBot="1">
      <c r="A20" s="108"/>
      <c r="B20" s="109"/>
      <c r="C20" s="11"/>
      <c r="D20" s="7" t="s">
        <v>29</v>
      </c>
      <c r="E20" s="100" t="s">
        <v>108</v>
      </c>
      <c r="F20" s="71" t="s">
        <v>109</v>
      </c>
      <c r="G20" s="72">
        <v>15.7</v>
      </c>
      <c r="H20" s="71">
        <v>23.1</v>
      </c>
      <c r="I20" s="71">
        <v>3.2</v>
      </c>
      <c r="J20" s="72">
        <v>248.3</v>
      </c>
      <c r="K20" s="72">
        <v>245</v>
      </c>
      <c r="L20" s="111">
        <v>57.4</v>
      </c>
    </row>
    <row r="21" spans="1:12" ht="15.75" thickBot="1">
      <c r="A21" s="108"/>
      <c r="B21" s="109"/>
      <c r="C21" s="11"/>
      <c r="D21" s="7" t="s">
        <v>30</v>
      </c>
      <c r="E21" s="100" t="s">
        <v>56</v>
      </c>
      <c r="F21" s="71">
        <v>150</v>
      </c>
      <c r="G21" s="72">
        <v>5.66</v>
      </c>
      <c r="H21" s="71">
        <v>0.67</v>
      </c>
      <c r="I21" s="71">
        <v>31.9</v>
      </c>
      <c r="J21" s="72">
        <v>156</v>
      </c>
      <c r="K21" s="126">
        <v>309</v>
      </c>
      <c r="L21" s="111">
        <v>11.25</v>
      </c>
    </row>
    <row r="22" spans="1:12" ht="30.75" thickBot="1">
      <c r="A22" s="108"/>
      <c r="B22" s="109"/>
      <c r="C22" s="11"/>
      <c r="D22" s="7" t="s">
        <v>31</v>
      </c>
      <c r="E22" s="100" t="s">
        <v>57</v>
      </c>
      <c r="F22" s="70">
        <v>200</v>
      </c>
      <c r="G22" s="100">
        <v>0.08</v>
      </c>
      <c r="H22" s="70" t="s">
        <v>58</v>
      </c>
      <c r="I22" s="70">
        <v>26.3</v>
      </c>
      <c r="J22" s="100">
        <v>105</v>
      </c>
      <c r="K22" s="127" t="s">
        <v>59</v>
      </c>
      <c r="L22" s="111">
        <v>12.1</v>
      </c>
    </row>
    <row r="23" spans="1:12" ht="15.75" thickBot="1">
      <c r="A23" s="108"/>
      <c r="B23" s="109"/>
      <c r="C23" s="11"/>
      <c r="D23" s="7" t="s">
        <v>32</v>
      </c>
      <c r="E23" s="100" t="s">
        <v>75</v>
      </c>
      <c r="F23" s="70">
        <v>25</v>
      </c>
      <c r="G23" s="100">
        <v>2.98</v>
      </c>
      <c r="H23" s="70">
        <v>0.375</v>
      </c>
      <c r="I23" s="70">
        <v>18.100000000000001</v>
      </c>
      <c r="J23" s="100">
        <v>87</v>
      </c>
      <c r="K23" s="72" t="s">
        <v>89</v>
      </c>
      <c r="L23" s="111">
        <v>2.7</v>
      </c>
    </row>
    <row r="24" spans="1:12" ht="15.75" thickBot="1">
      <c r="A24" s="108"/>
      <c r="B24" s="109"/>
      <c r="C24" s="11"/>
      <c r="D24" s="7" t="s">
        <v>33</v>
      </c>
      <c r="E24" s="100" t="s">
        <v>76</v>
      </c>
      <c r="F24" s="70">
        <v>25</v>
      </c>
      <c r="G24" s="100">
        <v>5.96</v>
      </c>
      <c r="H24" s="70">
        <v>0.1</v>
      </c>
      <c r="I24" s="70">
        <v>48.3</v>
      </c>
      <c r="J24" s="100">
        <v>232</v>
      </c>
      <c r="K24" s="72" t="s">
        <v>89</v>
      </c>
      <c r="L24" s="111">
        <v>3</v>
      </c>
    </row>
    <row r="25" spans="1:12" ht="15">
      <c r="A25" s="108"/>
      <c r="B25" s="109"/>
      <c r="C25" s="11"/>
      <c r="D25" s="6"/>
      <c r="E25" s="114"/>
      <c r="F25" s="111"/>
      <c r="G25" s="111"/>
      <c r="H25" s="111"/>
      <c r="I25" s="111"/>
      <c r="J25" s="111"/>
      <c r="K25" s="112"/>
      <c r="L25" s="111"/>
    </row>
    <row r="26" spans="1:12" ht="15">
      <c r="A26" s="108"/>
      <c r="B26" s="109"/>
      <c r="C26" s="11"/>
      <c r="D26" s="6"/>
      <c r="E26" s="114"/>
      <c r="F26" s="111"/>
      <c r="G26" s="111"/>
      <c r="H26" s="111"/>
      <c r="I26" s="111"/>
      <c r="J26" s="111"/>
      <c r="K26" s="112"/>
      <c r="L26" s="111"/>
    </row>
    <row r="27" spans="1:12" ht="15.75" thickBot="1">
      <c r="A27" s="115"/>
      <c r="B27" s="116"/>
      <c r="C27" s="8"/>
      <c r="D27" s="117" t="s">
        <v>39</v>
      </c>
      <c r="E27" s="118"/>
      <c r="F27" s="119">
        <f>SUM(F18:F26)</f>
        <v>650</v>
      </c>
      <c r="G27" s="119">
        <f t="shared" ref="G27:L27" si="3">SUM(G18:G26)</f>
        <v>34.86</v>
      </c>
      <c r="H27" s="119">
        <f t="shared" si="3"/>
        <v>70.325000000000003</v>
      </c>
      <c r="I27" s="119">
        <f t="shared" si="3"/>
        <v>143.10000000000002</v>
      </c>
      <c r="J27" s="119">
        <f t="shared" si="3"/>
        <v>1006.2</v>
      </c>
      <c r="K27" s="119"/>
      <c r="L27" s="119">
        <f t="shared" si="3"/>
        <v>95.35</v>
      </c>
    </row>
    <row r="28" spans="1:12" ht="15.75" thickBot="1">
      <c r="A28" s="121">
        <f>A6</f>
        <v>1</v>
      </c>
      <c r="B28" s="122">
        <f>B6</f>
        <v>1</v>
      </c>
      <c r="C28" s="10" t="s">
        <v>34</v>
      </c>
      <c r="D28" s="12" t="s">
        <v>35</v>
      </c>
      <c r="E28" s="82" t="s">
        <v>62</v>
      </c>
      <c r="F28" s="66">
        <v>75</v>
      </c>
      <c r="G28" s="67">
        <v>3.96</v>
      </c>
      <c r="H28" s="66">
        <v>11.94</v>
      </c>
      <c r="I28" s="66">
        <v>22.9</v>
      </c>
      <c r="J28" s="128">
        <v>215</v>
      </c>
      <c r="K28" s="99">
        <v>410</v>
      </c>
      <c r="L28" s="111">
        <v>15.6</v>
      </c>
    </row>
    <row r="29" spans="1:12" ht="15.75" thickBot="1">
      <c r="A29" s="108"/>
      <c r="B29" s="109"/>
      <c r="C29" s="11"/>
      <c r="D29" s="12" t="s">
        <v>31</v>
      </c>
      <c r="E29" s="100" t="s">
        <v>63</v>
      </c>
      <c r="F29" s="71">
        <v>200</v>
      </c>
      <c r="G29" s="72" t="s">
        <v>64</v>
      </c>
      <c r="H29" s="71" t="s">
        <v>65</v>
      </c>
      <c r="I29" s="71" t="s">
        <v>66</v>
      </c>
      <c r="J29" s="72">
        <v>60</v>
      </c>
      <c r="K29" s="129">
        <v>376</v>
      </c>
      <c r="L29" s="111">
        <v>3.8</v>
      </c>
    </row>
    <row r="30" spans="1:12" ht="15.75" thickBot="1">
      <c r="A30" s="108"/>
      <c r="B30" s="109"/>
      <c r="C30" s="11"/>
      <c r="D30" s="6"/>
      <c r="E30" s="100" t="s">
        <v>67</v>
      </c>
      <c r="F30" s="71">
        <v>95</v>
      </c>
      <c r="G30" s="72"/>
      <c r="H30" s="71"/>
      <c r="I30" s="71"/>
      <c r="J30" s="126"/>
      <c r="K30" s="112"/>
      <c r="L30" s="111">
        <v>34.4</v>
      </c>
    </row>
    <row r="31" spans="1:12" ht="15">
      <c r="A31" s="108"/>
      <c r="B31" s="109"/>
      <c r="C31" s="11"/>
      <c r="D31" s="6"/>
      <c r="E31" s="114"/>
      <c r="F31" s="111"/>
      <c r="G31" s="111"/>
      <c r="H31" s="111"/>
      <c r="I31" s="111"/>
      <c r="J31" s="111"/>
      <c r="K31" s="112"/>
      <c r="L31" s="111"/>
    </row>
    <row r="32" spans="1:12" ht="15">
      <c r="A32" s="115"/>
      <c r="B32" s="116"/>
      <c r="C32" s="8"/>
      <c r="D32" s="117" t="s">
        <v>39</v>
      </c>
      <c r="E32" s="118"/>
      <c r="F32" s="119">
        <f>SUM(F28:F31)</f>
        <v>370</v>
      </c>
      <c r="G32" s="119">
        <f t="shared" ref="G32:L32" si="4">SUM(G28:G31)</f>
        <v>3.96</v>
      </c>
      <c r="H32" s="119">
        <f t="shared" si="4"/>
        <v>11.94</v>
      </c>
      <c r="I32" s="119">
        <f t="shared" si="4"/>
        <v>22.9</v>
      </c>
      <c r="J32" s="119">
        <f t="shared" si="4"/>
        <v>275</v>
      </c>
      <c r="K32" s="119"/>
      <c r="L32" s="119">
        <f t="shared" si="4"/>
        <v>53.8</v>
      </c>
    </row>
    <row r="33" spans="1:12" ht="15">
      <c r="A33" s="121">
        <f>A6</f>
        <v>1</v>
      </c>
      <c r="B33" s="122">
        <f>B6</f>
        <v>1</v>
      </c>
      <c r="C33" s="10" t="s">
        <v>36</v>
      </c>
      <c r="D33" s="7" t="s">
        <v>21</v>
      </c>
      <c r="E33" s="114"/>
      <c r="F33" s="111"/>
      <c r="G33" s="111"/>
      <c r="H33" s="111"/>
      <c r="I33" s="111"/>
      <c r="J33" s="111"/>
      <c r="K33" s="112"/>
      <c r="L33" s="111"/>
    </row>
    <row r="34" spans="1:12" ht="15">
      <c r="A34" s="108"/>
      <c r="B34" s="109"/>
      <c r="C34" s="11"/>
      <c r="D34" s="7" t="s">
        <v>30</v>
      </c>
      <c r="E34" s="114"/>
      <c r="F34" s="111"/>
      <c r="G34" s="111"/>
      <c r="H34" s="111"/>
      <c r="I34" s="111"/>
      <c r="J34" s="111"/>
      <c r="K34" s="112"/>
      <c r="L34" s="111"/>
    </row>
    <row r="35" spans="1:12" ht="15">
      <c r="A35" s="108"/>
      <c r="B35" s="109"/>
      <c r="C35" s="11"/>
      <c r="D35" s="7" t="s">
        <v>31</v>
      </c>
      <c r="E35" s="114"/>
      <c r="F35" s="111"/>
      <c r="G35" s="111"/>
      <c r="H35" s="111"/>
      <c r="I35" s="111"/>
      <c r="J35" s="111"/>
      <c r="K35" s="112"/>
      <c r="L35" s="111"/>
    </row>
    <row r="36" spans="1:12" ht="15">
      <c r="A36" s="108"/>
      <c r="B36" s="109"/>
      <c r="C36" s="11"/>
      <c r="D36" s="7" t="s">
        <v>23</v>
      </c>
      <c r="E36" s="114"/>
      <c r="F36" s="111"/>
      <c r="G36" s="111"/>
      <c r="H36" s="111"/>
      <c r="I36" s="111"/>
      <c r="J36" s="111"/>
      <c r="K36" s="112"/>
      <c r="L36" s="111"/>
    </row>
    <row r="37" spans="1:12" ht="15">
      <c r="A37" s="108"/>
      <c r="B37" s="109"/>
      <c r="C37" s="11"/>
      <c r="D37" s="6"/>
      <c r="E37" s="114"/>
      <c r="F37" s="111"/>
      <c r="G37" s="111"/>
      <c r="H37" s="111"/>
      <c r="I37" s="111"/>
      <c r="J37" s="111"/>
      <c r="K37" s="112"/>
      <c r="L37" s="111"/>
    </row>
    <row r="38" spans="1:12" ht="15">
      <c r="A38" s="108"/>
      <c r="B38" s="109"/>
      <c r="C38" s="11"/>
      <c r="D38" s="6"/>
      <c r="E38" s="114"/>
      <c r="F38" s="111"/>
      <c r="G38" s="111"/>
      <c r="H38" s="111"/>
      <c r="I38" s="111"/>
      <c r="J38" s="111"/>
      <c r="K38" s="112"/>
      <c r="L38" s="111"/>
    </row>
    <row r="39" spans="1:12" ht="15">
      <c r="A39" s="115"/>
      <c r="B39" s="116"/>
      <c r="C39" s="8"/>
      <c r="D39" s="117" t="s">
        <v>39</v>
      </c>
      <c r="E39" s="118"/>
      <c r="F39" s="119">
        <f>SUM(F33:F38)</f>
        <v>0</v>
      </c>
      <c r="G39" s="119">
        <f t="shared" ref="G39:J39" si="5">SUM(G33:G38)</f>
        <v>0</v>
      </c>
      <c r="H39" s="119">
        <f t="shared" si="5"/>
        <v>0</v>
      </c>
      <c r="I39" s="119">
        <f t="shared" si="5"/>
        <v>0</v>
      </c>
      <c r="J39" s="119">
        <f t="shared" si="5"/>
        <v>0</v>
      </c>
      <c r="K39" s="120"/>
      <c r="L39" s="119">
        <f ca="1">SUM(L33:L41)</f>
        <v>0</v>
      </c>
    </row>
    <row r="40" spans="1:12" ht="15">
      <c r="A40" s="121">
        <f>A6</f>
        <v>1</v>
      </c>
      <c r="B40" s="122">
        <f>B6</f>
        <v>1</v>
      </c>
      <c r="C40" s="10" t="s">
        <v>37</v>
      </c>
      <c r="D40" s="12" t="s">
        <v>38</v>
      </c>
      <c r="E40" s="114"/>
      <c r="F40" s="111"/>
      <c r="G40" s="111"/>
      <c r="H40" s="111"/>
      <c r="I40" s="111"/>
      <c r="J40" s="111"/>
      <c r="K40" s="112"/>
      <c r="L40" s="111"/>
    </row>
    <row r="41" spans="1:12" ht="15">
      <c r="A41" s="108"/>
      <c r="B41" s="109"/>
      <c r="C41" s="11"/>
      <c r="D41" s="12" t="s">
        <v>35</v>
      </c>
      <c r="E41" s="114"/>
      <c r="F41" s="111"/>
      <c r="G41" s="111"/>
      <c r="H41" s="111"/>
      <c r="I41" s="111"/>
      <c r="J41" s="111"/>
      <c r="K41" s="112"/>
      <c r="L41" s="111"/>
    </row>
    <row r="42" spans="1:12" ht="15">
      <c r="A42" s="108"/>
      <c r="B42" s="109"/>
      <c r="C42" s="11"/>
      <c r="D42" s="12" t="s">
        <v>31</v>
      </c>
      <c r="E42" s="114"/>
      <c r="F42" s="111"/>
      <c r="G42" s="111"/>
      <c r="H42" s="111"/>
      <c r="I42" s="111"/>
      <c r="J42" s="111"/>
      <c r="K42" s="112"/>
      <c r="L42" s="111"/>
    </row>
    <row r="43" spans="1:12" ht="15">
      <c r="A43" s="108"/>
      <c r="B43" s="109"/>
      <c r="C43" s="11"/>
      <c r="D43" s="12" t="s">
        <v>24</v>
      </c>
      <c r="E43" s="114"/>
      <c r="F43" s="111"/>
      <c r="G43" s="111"/>
      <c r="H43" s="111"/>
      <c r="I43" s="111"/>
      <c r="J43" s="111"/>
      <c r="K43" s="112"/>
      <c r="L43" s="111"/>
    </row>
    <row r="44" spans="1:12" ht="15">
      <c r="A44" s="108"/>
      <c r="B44" s="109"/>
      <c r="C44" s="11"/>
      <c r="D44" s="6"/>
      <c r="E44" s="114"/>
      <c r="F44" s="111"/>
      <c r="G44" s="111"/>
      <c r="H44" s="111"/>
      <c r="I44" s="111"/>
      <c r="J44" s="111"/>
      <c r="K44" s="112"/>
      <c r="L44" s="111"/>
    </row>
    <row r="45" spans="1:12" ht="15">
      <c r="A45" s="108"/>
      <c r="B45" s="109"/>
      <c r="C45" s="11"/>
      <c r="D45" s="6"/>
      <c r="E45" s="114"/>
      <c r="F45" s="111"/>
      <c r="G45" s="111"/>
      <c r="H45" s="111"/>
      <c r="I45" s="111"/>
      <c r="J45" s="111"/>
      <c r="K45" s="112"/>
      <c r="L45" s="111"/>
    </row>
    <row r="46" spans="1:12" ht="15">
      <c r="A46" s="115"/>
      <c r="B46" s="116"/>
      <c r="C46" s="8"/>
      <c r="D46" s="130" t="s">
        <v>39</v>
      </c>
      <c r="E46" s="118"/>
      <c r="F46" s="119">
        <f>SUM(F40:F45)</f>
        <v>0</v>
      </c>
      <c r="G46" s="119">
        <f t="shared" ref="G46:J46" si="6">SUM(G40:G45)</f>
        <v>0</v>
      </c>
      <c r="H46" s="119">
        <f t="shared" si="6"/>
        <v>0</v>
      </c>
      <c r="I46" s="119">
        <f t="shared" si="6"/>
        <v>0</v>
      </c>
      <c r="J46" s="119">
        <f t="shared" si="6"/>
        <v>0</v>
      </c>
      <c r="K46" s="120"/>
      <c r="L46" s="119">
        <f ca="1">SUM(L40:L48)</f>
        <v>0</v>
      </c>
    </row>
    <row r="47" spans="1:12" ht="15" customHeight="1" thickBot="1">
      <c r="A47" s="131">
        <f>A6</f>
        <v>1</v>
      </c>
      <c r="B47" s="132">
        <f>B6</f>
        <v>1</v>
      </c>
      <c r="C47" s="150" t="s">
        <v>4</v>
      </c>
      <c r="D47" s="151"/>
      <c r="E47" s="133"/>
      <c r="F47" s="134">
        <f>F13+F17+F27+F32+F39+F46</f>
        <v>1840</v>
      </c>
      <c r="G47" s="134">
        <f t="shared" ref="G47:J47" si="7">G13+G17+G27+G32+G39+G46</f>
        <v>54.98</v>
      </c>
      <c r="H47" s="134">
        <f t="shared" si="7"/>
        <v>99.375</v>
      </c>
      <c r="I47" s="134">
        <f t="shared" si="7"/>
        <v>368.1</v>
      </c>
      <c r="J47" s="134">
        <f t="shared" si="7"/>
        <v>2047.4</v>
      </c>
      <c r="K47" s="135"/>
      <c r="L47" s="134">
        <f ca="1">L13+L17+L27+L32+L39+L46</f>
        <v>0</v>
      </c>
    </row>
    <row r="48" spans="1:12" ht="15.75" thickBot="1">
      <c r="A48" s="136">
        <v>1</v>
      </c>
      <c r="B48" s="109">
        <v>2</v>
      </c>
      <c r="C48" s="24" t="s">
        <v>20</v>
      </c>
      <c r="D48" s="110"/>
      <c r="E48" s="82"/>
      <c r="F48" s="67"/>
      <c r="G48" s="67"/>
      <c r="H48" s="66"/>
      <c r="I48" s="66"/>
      <c r="J48" s="67"/>
      <c r="K48" s="99"/>
      <c r="L48" s="106"/>
    </row>
    <row r="49" spans="1:12" ht="15.75" thickBot="1">
      <c r="A49" s="136"/>
      <c r="B49" s="109"/>
      <c r="C49" s="11"/>
      <c r="D49" s="5" t="s">
        <v>21</v>
      </c>
      <c r="E49" s="100" t="s">
        <v>90</v>
      </c>
      <c r="F49" s="72" t="s">
        <v>91</v>
      </c>
      <c r="G49" s="77">
        <v>4.6500000000000004</v>
      </c>
      <c r="H49" s="98">
        <v>7.6</v>
      </c>
      <c r="I49" s="98">
        <v>0.45</v>
      </c>
      <c r="J49" s="72">
        <v>257.7</v>
      </c>
      <c r="K49" s="77">
        <v>290</v>
      </c>
      <c r="L49" s="137">
        <v>57.4</v>
      </c>
    </row>
    <row r="50" spans="1:12" ht="15.75" thickBot="1">
      <c r="A50" s="136"/>
      <c r="B50" s="109"/>
      <c r="C50" s="11"/>
      <c r="D50" s="6"/>
      <c r="E50" s="100" t="s">
        <v>92</v>
      </c>
      <c r="F50" s="72">
        <v>150</v>
      </c>
      <c r="G50" s="72">
        <v>8.9</v>
      </c>
      <c r="H50" s="71">
        <v>4.0999999999999996</v>
      </c>
      <c r="I50" s="71">
        <v>39.799999999999997</v>
      </c>
      <c r="J50" s="72">
        <v>88</v>
      </c>
      <c r="K50" s="100">
        <v>302</v>
      </c>
      <c r="L50" s="111">
        <v>19.95</v>
      </c>
    </row>
    <row r="51" spans="1:12" ht="30.75" thickBot="1">
      <c r="A51" s="136"/>
      <c r="B51" s="109"/>
      <c r="C51" s="11"/>
      <c r="D51" s="7" t="s">
        <v>22</v>
      </c>
      <c r="E51" s="100" t="s">
        <v>57</v>
      </c>
      <c r="F51" s="100">
        <v>200</v>
      </c>
      <c r="G51" s="100">
        <v>0.08</v>
      </c>
      <c r="H51" s="70" t="s">
        <v>58</v>
      </c>
      <c r="I51" s="70">
        <v>26.3</v>
      </c>
      <c r="J51" s="100">
        <v>105</v>
      </c>
      <c r="K51" s="77" t="s">
        <v>59</v>
      </c>
      <c r="L51" s="111">
        <v>14.5</v>
      </c>
    </row>
    <row r="52" spans="1:12" ht="15.75" thickBot="1">
      <c r="A52" s="136"/>
      <c r="B52" s="109"/>
      <c r="C52" s="11"/>
      <c r="D52" s="7" t="s">
        <v>23</v>
      </c>
      <c r="E52" s="100" t="s">
        <v>60</v>
      </c>
      <c r="F52" s="72">
        <v>25</v>
      </c>
      <c r="G52" s="72">
        <v>1.5</v>
      </c>
      <c r="H52" s="71">
        <v>0.2</v>
      </c>
      <c r="I52" s="71">
        <v>98</v>
      </c>
      <c r="J52" s="72">
        <v>47</v>
      </c>
      <c r="K52" s="100" t="s">
        <v>82</v>
      </c>
      <c r="L52" s="111">
        <v>2.7</v>
      </c>
    </row>
    <row r="53" spans="1:12" ht="15">
      <c r="A53" s="136"/>
      <c r="B53" s="109"/>
      <c r="C53" s="11"/>
      <c r="D53" s="7" t="s">
        <v>24</v>
      </c>
      <c r="E53" s="114"/>
      <c r="F53" s="111"/>
      <c r="G53" s="111"/>
      <c r="H53" s="111"/>
      <c r="I53" s="111"/>
      <c r="J53" s="111"/>
      <c r="K53" s="112"/>
      <c r="L53" s="111"/>
    </row>
    <row r="54" spans="1:12" ht="15">
      <c r="A54" s="136"/>
      <c r="B54" s="109"/>
      <c r="C54" s="11"/>
      <c r="D54" s="6"/>
      <c r="E54" s="114"/>
      <c r="F54" s="111"/>
      <c r="G54" s="111"/>
      <c r="H54" s="111"/>
      <c r="I54" s="111"/>
      <c r="J54" s="111"/>
      <c r="K54" s="112"/>
      <c r="L54" s="111"/>
    </row>
    <row r="55" spans="1:12" ht="15">
      <c r="A55" s="136"/>
      <c r="B55" s="109"/>
      <c r="C55" s="11"/>
      <c r="D55" s="6"/>
      <c r="E55" s="114"/>
      <c r="F55" s="111"/>
      <c r="G55" s="111"/>
      <c r="H55" s="111"/>
      <c r="I55" s="111"/>
      <c r="J55" s="111"/>
      <c r="K55" s="112"/>
      <c r="L55" s="111"/>
    </row>
    <row r="56" spans="1:12" ht="15.75" thickBot="1">
      <c r="A56" s="138"/>
      <c r="B56" s="116"/>
      <c r="C56" s="8"/>
      <c r="D56" s="117" t="s">
        <v>39</v>
      </c>
      <c r="E56" s="118"/>
      <c r="F56" s="119">
        <f>SUM(F48:F55)</f>
        <v>375</v>
      </c>
      <c r="G56" s="119">
        <f t="shared" ref="G56:J56" si="8">SUM(G48:G55)</f>
        <v>15.13</v>
      </c>
      <c r="H56" s="119">
        <f t="shared" si="8"/>
        <v>11.899999999999999</v>
      </c>
      <c r="I56" s="119">
        <f t="shared" si="8"/>
        <v>164.55</v>
      </c>
      <c r="J56" s="119">
        <f t="shared" si="8"/>
        <v>497.7</v>
      </c>
      <c r="K56" s="120"/>
      <c r="L56" s="119">
        <f>SUM(L48:L55)</f>
        <v>94.55</v>
      </c>
    </row>
    <row r="57" spans="1:12" ht="15.75" thickBot="1">
      <c r="A57" s="122">
        <f>A48</f>
        <v>1</v>
      </c>
      <c r="B57" s="122">
        <f>B48</f>
        <v>2</v>
      </c>
      <c r="C57" s="10" t="s">
        <v>25</v>
      </c>
      <c r="D57" s="12" t="s">
        <v>24</v>
      </c>
      <c r="E57" s="82" t="s">
        <v>72</v>
      </c>
      <c r="F57" s="66">
        <v>130</v>
      </c>
      <c r="G57" s="111"/>
      <c r="H57" s="111"/>
      <c r="I57" s="111"/>
      <c r="J57" s="111"/>
      <c r="K57" s="112"/>
      <c r="L57" s="111">
        <v>32.6</v>
      </c>
    </row>
    <row r="58" spans="1:12" ht="15.75" thickBot="1">
      <c r="A58" s="136"/>
      <c r="B58" s="109"/>
      <c r="C58" s="11"/>
      <c r="D58" s="6"/>
      <c r="E58" s="82" t="s">
        <v>71</v>
      </c>
      <c r="F58" s="96">
        <v>100</v>
      </c>
      <c r="G58" s="67">
        <v>6.6</v>
      </c>
      <c r="H58" s="65">
        <v>14.36</v>
      </c>
      <c r="I58" s="66">
        <v>41.1</v>
      </c>
      <c r="J58" s="87">
        <v>320</v>
      </c>
      <c r="K58" s="82">
        <v>426</v>
      </c>
      <c r="L58" s="111">
        <v>18.600000000000001</v>
      </c>
    </row>
    <row r="59" spans="1:12" ht="15.75" thickBot="1">
      <c r="A59" s="136"/>
      <c r="B59" s="109"/>
      <c r="C59" s="11"/>
      <c r="D59" s="6"/>
      <c r="E59" s="100" t="s">
        <v>47</v>
      </c>
      <c r="F59" s="71">
        <v>207</v>
      </c>
      <c r="G59" s="72">
        <v>0.13</v>
      </c>
      <c r="H59" s="71">
        <v>0.02</v>
      </c>
      <c r="I59" s="71">
        <v>13.2</v>
      </c>
      <c r="J59" s="126">
        <v>62</v>
      </c>
      <c r="K59" s="103">
        <v>377</v>
      </c>
      <c r="L59" s="111">
        <v>6.9</v>
      </c>
    </row>
    <row r="60" spans="1:12" ht="15.75" thickBot="1">
      <c r="A60" s="136"/>
      <c r="B60" s="109"/>
      <c r="C60" s="11"/>
      <c r="D60" s="6"/>
      <c r="E60" s="82" t="s">
        <v>73</v>
      </c>
      <c r="F60" s="66">
        <v>200</v>
      </c>
      <c r="G60" s="111"/>
      <c r="H60" s="111"/>
      <c r="I60" s="111"/>
      <c r="J60" s="111"/>
      <c r="K60" s="112"/>
      <c r="L60" s="111">
        <v>36</v>
      </c>
    </row>
    <row r="61" spans="1:12" ht="15.75" thickBot="1">
      <c r="A61" s="138"/>
      <c r="B61" s="116"/>
      <c r="C61" s="8"/>
      <c r="D61" s="117" t="s">
        <v>39</v>
      </c>
      <c r="E61" s="118"/>
      <c r="F61" s="119">
        <f>SUM(F57:F60)</f>
        <v>637</v>
      </c>
      <c r="G61" s="119">
        <f t="shared" ref="G61:J61" si="9">SUM(G57:G60)</f>
        <v>6.7299999999999995</v>
      </c>
      <c r="H61" s="119">
        <f t="shared" si="9"/>
        <v>14.379999999999999</v>
      </c>
      <c r="I61" s="119">
        <f t="shared" si="9"/>
        <v>54.3</v>
      </c>
      <c r="J61" s="119">
        <f t="shared" si="9"/>
        <v>382</v>
      </c>
      <c r="K61" s="120"/>
      <c r="L61" s="119">
        <f t="shared" ref="L61" ca="1" si="10">SUM(L57:L66)</f>
        <v>0</v>
      </c>
    </row>
    <row r="62" spans="1:12" ht="15.75" thickBot="1">
      <c r="A62" s="122">
        <f>A48</f>
        <v>1</v>
      </c>
      <c r="B62" s="122">
        <f>B48</f>
        <v>2</v>
      </c>
      <c r="C62" s="10" t="s">
        <v>26</v>
      </c>
      <c r="D62" s="7" t="s">
        <v>27</v>
      </c>
      <c r="E62" s="82"/>
      <c r="F62" s="67"/>
      <c r="G62" s="67"/>
      <c r="H62" s="66"/>
      <c r="I62" s="66"/>
      <c r="J62" s="67"/>
      <c r="K62" s="99"/>
      <c r="L62" s="111"/>
    </row>
    <row r="63" spans="1:12" ht="30.75" thickBot="1">
      <c r="A63" s="136"/>
      <c r="B63" s="109"/>
      <c r="C63" s="11"/>
      <c r="D63" s="7" t="s">
        <v>28</v>
      </c>
      <c r="E63" s="100" t="s">
        <v>110</v>
      </c>
      <c r="F63" s="92">
        <v>250</v>
      </c>
      <c r="G63" s="72">
        <v>2.4</v>
      </c>
      <c r="H63" s="71">
        <v>7.3</v>
      </c>
      <c r="I63" s="71">
        <v>10.199999999999999</v>
      </c>
      <c r="J63" s="92">
        <v>116.6</v>
      </c>
      <c r="K63" s="100">
        <v>88</v>
      </c>
      <c r="L63" s="111">
        <v>15.7</v>
      </c>
    </row>
    <row r="64" spans="1:12" ht="15.75" thickBot="1">
      <c r="A64" s="136"/>
      <c r="B64" s="109"/>
      <c r="C64" s="11"/>
      <c r="D64" s="7" t="s">
        <v>29</v>
      </c>
      <c r="E64" s="100" t="s">
        <v>90</v>
      </c>
      <c r="F64" s="72" t="s">
        <v>91</v>
      </c>
      <c r="G64" s="77">
        <v>4.6500000000000004</v>
      </c>
      <c r="H64" s="98">
        <v>7.6</v>
      </c>
      <c r="I64" s="98">
        <v>0.45</v>
      </c>
      <c r="J64" s="72">
        <v>257.7</v>
      </c>
      <c r="K64" s="77">
        <v>290</v>
      </c>
      <c r="L64" s="111">
        <v>57.4</v>
      </c>
    </row>
    <row r="65" spans="1:12" ht="15.75" thickBot="1">
      <c r="A65" s="136"/>
      <c r="B65" s="109"/>
      <c r="C65" s="11"/>
      <c r="D65" s="7" t="s">
        <v>30</v>
      </c>
      <c r="E65" s="100" t="s">
        <v>92</v>
      </c>
      <c r="F65" s="72">
        <v>150</v>
      </c>
      <c r="G65" s="72">
        <v>8.9</v>
      </c>
      <c r="H65" s="71">
        <v>4.0999999999999996</v>
      </c>
      <c r="I65" s="71">
        <v>39.799999999999997</v>
      </c>
      <c r="J65" s="72">
        <v>88</v>
      </c>
      <c r="K65" s="100">
        <v>302</v>
      </c>
      <c r="L65" s="111">
        <v>19.95</v>
      </c>
    </row>
    <row r="66" spans="1:12" ht="30.75" thickBot="1">
      <c r="A66" s="136"/>
      <c r="B66" s="109"/>
      <c r="C66" s="11"/>
      <c r="D66" s="7" t="s">
        <v>31</v>
      </c>
      <c r="E66" s="100" t="s">
        <v>57</v>
      </c>
      <c r="F66" s="100">
        <v>200</v>
      </c>
      <c r="G66" s="100">
        <v>0.08</v>
      </c>
      <c r="H66" s="70" t="s">
        <v>58</v>
      </c>
      <c r="I66" s="70">
        <v>26.3</v>
      </c>
      <c r="J66" s="100">
        <v>105</v>
      </c>
      <c r="K66" s="77" t="s">
        <v>59</v>
      </c>
      <c r="L66" s="111">
        <v>14.5</v>
      </c>
    </row>
    <row r="67" spans="1:12" ht="15.75" thickBot="1">
      <c r="A67" s="136"/>
      <c r="B67" s="109"/>
      <c r="C67" s="11"/>
      <c r="D67" s="7" t="s">
        <v>32</v>
      </c>
      <c r="E67" s="100" t="s">
        <v>75</v>
      </c>
      <c r="F67" s="100">
        <v>25</v>
      </c>
      <c r="G67" s="100">
        <v>2.98</v>
      </c>
      <c r="H67" s="70">
        <v>0.375</v>
      </c>
      <c r="I67" s="70">
        <v>18.100000000000001</v>
      </c>
      <c r="J67" s="100">
        <v>87</v>
      </c>
      <c r="K67" s="100" t="s">
        <v>89</v>
      </c>
      <c r="L67" s="111">
        <v>2.7</v>
      </c>
    </row>
    <row r="68" spans="1:12" ht="15.75" thickBot="1">
      <c r="A68" s="136"/>
      <c r="B68" s="109"/>
      <c r="C68" s="11"/>
      <c r="D68" s="7" t="s">
        <v>33</v>
      </c>
      <c r="E68" s="100" t="s">
        <v>76</v>
      </c>
      <c r="F68" s="100">
        <v>25</v>
      </c>
      <c r="G68" s="100">
        <v>5.96</v>
      </c>
      <c r="H68" s="70">
        <v>0.1</v>
      </c>
      <c r="I68" s="70">
        <v>48.3</v>
      </c>
      <c r="J68" s="100">
        <v>232</v>
      </c>
      <c r="K68" s="100" t="s">
        <v>89</v>
      </c>
      <c r="L68" s="111">
        <v>3</v>
      </c>
    </row>
    <row r="69" spans="1:12" ht="15">
      <c r="A69" s="136"/>
      <c r="B69" s="109"/>
      <c r="C69" s="11"/>
      <c r="D69" s="6"/>
      <c r="E69" s="114"/>
      <c r="F69" s="111"/>
      <c r="G69" s="110"/>
      <c r="H69" s="110"/>
      <c r="I69" s="110"/>
      <c r="J69" s="111"/>
      <c r="K69" s="112"/>
      <c r="L69" s="111"/>
    </row>
    <row r="70" spans="1:12" ht="15">
      <c r="A70" s="136"/>
      <c r="B70" s="109"/>
      <c r="C70" s="11"/>
      <c r="D70" s="6"/>
      <c r="E70" s="114"/>
      <c r="F70" s="111"/>
      <c r="G70" s="111"/>
      <c r="H70" s="111"/>
      <c r="I70" s="111"/>
      <c r="J70" s="111"/>
      <c r="K70" s="112"/>
      <c r="L70" s="111"/>
    </row>
    <row r="71" spans="1:12" ht="15.75" thickBot="1">
      <c r="A71" s="138"/>
      <c r="B71" s="116"/>
      <c r="C71" s="8"/>
      <c r="D71" s="117" t="s">
        <v>39</v>
      </c>
      <c r="E71" s="118"/>
      <c r="F71" s="119">
        <f>SUM(F62:F70)</f>
        <v>650</v>
      </c>
      <c r="G71" s="119">
        <f t="shared" ref="G71:J71" si="11">SUM(G62:G70)</f>
        <v>24.970000000000002</v>
      </c>
      <c r="H71" s="119">
        <f t="shared" si="11"/>
        <v>19.475000000000001</v>
      </c>
      <c r="I71" s="119">
        <f t="shared" si="11"/>
        <v>143.14999999999998</v>
      </c>
      <c r="J71" s="119">
        <f t="shared" si="11"/>
        <v>886.3</v>
      </c>
      <c r="K71" s="120"/>
      <c r="L71" s="119">
        <f t="shared" ref="L71" ca="1" si="12">SUM(L68:L76)</f>
        <v>0</v>
      </c>
    </row>
    <row r="72" spans="1:12" ht="15.75" thickBot="1">
      <c r="A72" s="122">
        <f>A48</f>
        <v>1</v>
      </c>
      <c r="B72" s="122">
        <f>B48</f>
        <v>2</v>
      </c>
      <c r="C72" s="10" t="s">
        <v>34</v>
      </c>
      <c r="D72" s="12" t="s">
        <v>35</v>
      </c>
      <c r="E72" s="82" t="s">
        <v>71</v>
      </c>
      <c r="F72" s="96">
        <v>75</v>
      </c>
      <c r="G72" s="67">
        <v>6.6</v>
      </c>
      <c r="H72" s="65">
        <v>14.36</v>
      </c>
      <c r="I72" s="66">
        <v>41.1</v>
      </c>
      <c r="J72" s="111">
        <v>240</v>
      </c>
      <c r="K72" s="112">
        <v>426</v>
      </c>
      <c r="L72" s="111">
        <v>18.600000000000001</v>
      </c>
    </row>
    <row r="73" spans="1:12" ht="15.75" thickBot="1">
      <c r="A73" s="136"/>
      <c r="B73" s="109"/>
      <c r="C73" s="11"/>
      <c r="D73" s="12" t="s">
        <v>31</v>
      </c>
      <c r="E73" s="97" t="s">
        <v>77</v>
      </c>
      <c r="F73" s="139">
        <v>200</v>
      </c>
      <c r="G73" s="111"/>
      <c r="H73" s="111"/>
      <c r="I73" s="111"/>
      <c r="J73" s="111"/>
      <c r="K73" s="112"/>
      <c r="L73" s="111">
        <v>41</v>
      </c>
    </row>
    <row r="74" spans="1:12" ht="15">
      <c r="A74" s="136"/>
      <c r="B74" s="109"/>
      <c r="C74" s="11"/>
      <c r="D74" s="6"/>
      <c r="E74" s="113" t="s">
        <v>111</v>
      </c>
      <c r="F74" s="111">
        <v>120</v>
      </c>
      <c r="G74" s="111"/>
      <c r="H74" s="111"/>
      <c r="I74" s="111"/>
      <c r="J74" s="111"/>
      <c r="K74" s="112"/>
      <c r="L74" s="111">
        <v>18.8</v>
      </c>
    </row>
    <row r="75" spans="1:12" ht="15">
      <c r="A75" s="136"/>
      <c r="B75" s="109"/>
      <c r="C75" s="11"/>
      <c r="D75" s="6"/>
      <c r="E75" s="114"/>
      <c r="F75" s="111"/>
      <c r="G75" s="111"/>
      <c r="H75" s="111"/>
      <c r="I75" s="111"/>
      <c r="J75" s="111"/>
      <c r="K75" s="112"/>
      <c r="L75" s="111"/>
    </row>
    <row r="76" spans="1:12" ht="15">
      <c r="A76" s="138"/>
      <c r="B76" s="116"/>
      <c r="C76" s="8"/>
      <c r="D76" s="117" t="s">
        <v>39</v>
      </c>
      <c r="E76" s="118"/>
      <c r="F76" s="119">
        <f>SUM(F72:F75)</f>
        <v>395</v>
      </c>
      <c r="G76" s="119">
        <f t="shared" ref="G76:J76" si="13">SUM(G72:G75)</f>
        <v>6.6</v>
      </c>
      <c r="H76" s="119">
        <f t="shared" si="13"/>
        <v>14.36</v>
      </c>
      <c r="I76" s="119">
        <f t="shared" si="13"/>
        <v>41.1</v>
      </c>
      <c r="J76" s="119">
        <f t="shared" si="13"/>
        <v>240</v>
      </c>
      <c r="K76" s="120"/>
      <c r="L76" s="119">
        <f t="shared" ref="L76" ca="1" si="14">SUM(L69:L75)</f>
        <v>0</v>
      </c>
    </row>
    <row r="77" spans="1:12" ht="15">
      <c r="A77" s="122">
        <f>A48</f>
        <v>1</v>
      </c>
      <c r="B77" s="122">
        <f>B48</f>
        <v>2</v>
      </c>
      <c r="C77" s="10" t="s">
        <v>36</v>
      </c>
      <c r="D77" s="7" t="s">
        <v>21</v>
      </c>
      <c r="E77" s="114"/>
      <c r="F77" s="111"/>
      <c r="G77" s="111"/>
      <c r="H77" s="111"/>
      <c r="I77" s="111"/>
      <c r="J77" s="111"/>
      <c r="K77" s="112"/>
      <c r="L77" s="111"/>
    </row>
    <row r="78" spans="1:12" ht="15">
      <c r="A78" s="136"/>
      <c r="B78" s="109"/>
      <c r="C78" s="11"/>
      <c r="D78" s="7" t="s">
        <v>30</v>
      </c>
      <c r="E78" s="114"/>
      <c r="F78" s="111"/>
      <c r="G78" s="111"/>
      <c r="H78" s="111"/>
      <c r="I78" s="111"/>
      <c r="J78" s="111"/>
      <c r="K78" s="112"/>
      <c r="L78" s="111"/>
    </row>
    <row r="79" spans="1:12" ht="15">
      <c r="A79" s="136"/>
      <c r="B79" s="109"/>
      <c r="C79" s="11"/>
      <c r="D79" s="7" t="s">
        <v>31</v>
      </c>
      <c r="E79" s="114"/>
      <c r="F79" s="111"/>
      <c r="G79" s="111"/>
      <c r="H79" s="111"/>
      <c r="I79" s="111"/>
      <c r="J79" s="111"/>
      <c r="K79" s="112"/>
      <c r="L79" s="111"/>
    </row>
    <row r="80" spans="1:12" ht="15">
      <c r="A80" s="136"/>
      <c r="B80" s="109"/>
      <c r="C80" s="11"/>
      <c r="D80" s="7" t="s">
        <v>23</v>
      </c>
      <c r="E80" s="114"/>
      <c r="F80" s="111"/>
      <c r="G80" s="111"/>
      <c r="H80" s="111"/>
      <c r="I80" s="111"/>
      <c r="J80" s="111"/>
      <c r="K80" s="112"/>
      <c r="L80" s="111"/>
    </row>
    <row r="81" spans="1:12" ht="15">
      <c r="A81" s="136"/>
      <c r="B81" s="109"/>
      <c r="C81" s="11"/>
      <c r="D81" s="6"/>
      <c r="E81" s="114"/>
      <c r="F81" s="111"/>
      <c r="G81" s="111"/>
      <c r="H81" s="111"/>
      <c r="I81" s="111"/>
      <c r="J81" s="111"/>
      <c r="K81" s="112"/>
      <c r="L81" s="111"/>
    </row>
    <row r="82" spans="1:12" ht="15">
      <c r="A82" s="136"/>
      <c r="B82" s="109"/>
      <c r="C82" s="11"/>
      <c r="D82" s="6"/>
      <c r="E82" s="114"/>
      <c r="F82" s="111"/>
      <c r="G82" s="111"/>
      <c r="H82" s="111"/>
      <c r="I82" s="111"/>
      <c r="J82" s="111"/>
      <c r="K82" s="112"/>
      <c r="L82" s="111"/>
    </row>
    <row r="83" spans="1:12" ht="15">
      <c r="A83" s="138"/>
      <c r="B83" s="116"/>
      <c r="C83" s="8"/>
      <c r="D83" s="117" t="s">
        <v>39</v>
      </c>
      <c r="E83" s="118"/>
      <c r="F83" s="119">
        <f>SUM(F77:F82)</f>
        <v>0</v>
      </c>
      <c r="G83" s="119">
        <f t="shared" ref="G83:J83" si="15">SUM(G77:G82)</f>
        <v>0</v>
      </c>
      <c r="H83" s="119">
        <f t="shared" si="15"/>
        <v>0</v>
      </c>
      <c r="I83" s="119">
        <f t="shared" si="15"/>
        <v>0</v>
      </c>
      <c r="J83" s="119">
        <f t="shared" si="15"/>
        <v>0</v>
      </c>
      <c r="K83" s="120"/>
      <c r="L83" s="119">
        <f t="shared" ref="L83" ca="1" si="16">SUM(L77:L85)</f>
        <v>0</v>
      </c>
    </row>
    <row r="84" spans="1:12" ht="15">
      <c r="A84" s="122">
        <f>A48</f>
        <v>1</v>
      </c>
      <c r="B84" s="122">
        <f>B48</f>
        <v>2</v>
      </c>
      <c r="C84" s="10" t="s">
        <v>37</v>
      </c>
      <c r="D84" s="12" t="s">
        <v>38</v>
      </c>
      <c r="E84" s="114"/>
      <c r="F84" s="111"/>
      <c r="G84" s="111"/>
      <c r="H84" s="111"/>
      <c r="I84" s="111"/>
      <c r="J84" s="111"/>
      <c r="K84" s="112"/>
      <c r="L84" s="111"/>
    </row>
    <row r="85" spans="1:12" ht="15">
      <c r="A85" s="136"/>
      <c r="B85" s="109"/>
      <c r="C85" s="11"/>
      <c r="D85" s="12" t="s">
        <v>35</v>
      </c>
      <c r="E85" s="114"/>
      <c r="F85" s="111"/>
      <c r="G85" s="111"/>
      <c r="H85" s="111"/>
      <c r="I85" s="111"/>
      <c r="J85" s="111"/>
      <c r="K85" s="112"/>
      <c r="L85" s="111"/>
    </row>
    <row r="86" spans="1:12" ht="15">
      <c r="A86" s="136"/>
      <c r="B86" s="109"/>
      <c r="C86" s="11"/>
      <c r="D86" s="12" t="s">
        <v>31</v>
      </c>
      <c r="E86" s="114"/>
      <c r="F86" s="111"/>
      <c r="G86" s="111"/>
      <c r="H86" s="111"/>
      <c r="I86" s="111"/>
      <c r="J86" s="111"/>
      <c r="K86" s="112"/>
      <c r="L86" s="111"/>
    </row>
    <row r="87" spans="1:12" ht="15">
      <c r="A87" s="136"/>
      <c r="B87" s="109"/>
      <c r="C87" s="11"/>
      <c r="D87" s="12" t="s">
        <v>24</v>
      </c>
      <c r="E87" s="114"/>
      <c r="F87" s="111"/>
      <c r="G87" s="111"/>
      <c r="H87" s="111"/>
      <c r="I87" s="111"/>
      <c r="J87" s="111"/>
      <c r="K87" s="112"/>
      <c r="L87" s="111"/>
    </row>
    <row r="88" spans="1:12" ht="15">
      <c r="A88" s="136"/>
      <c r="B88" s="109"/>
      <c r="C88" s="11"/>
      <c r="D88" s="6"/>
      <c r="E88" s="114"/>
      <c r="F88" s="111"/>
      <c r="G88" s="111"/>
      <c r="H88" s="111"/>
      <c r="I88" s="111"/>
      <c r="J88" s="111"/>
      <c r="K88" s="112"/>
      <c r="L88" s="111"/>
    </row>
    <row r="89" spans="1:12" ht="15.75" customHeight="1">
      <c r="A89" s="136"/>
      <c r="B89" s="109"/>
      <c r="C89" s="11"/>
      <c r="D89" s="6"/>
      <c r="E89" s="114"/>
      <c r="F89" s="111"/>
      <c r="G89" s="111"/>
      <c r="H89" s="111"/>
      <c r="I89" s="111"/>
      <c r="J89" s="111"/>
      <c r="K89" s="112"/>
      <c r="L89" s="111"/>
    </row>
    <row r="90" spans="1:12" ht="15">
      <c r="A90" s="138"/>
      <c r="B90" s="116"/>
      <c r="C90" s="8"/>
      <c r="D90" s="130" t="s">
        <v>39</v>
      </c>
      <c r="E90" s="118"/>
      <c r="F90" s="119">
        <f>SUM(F84:F89)</f>
        <v>0</v>
      </c>
      <c r="G90" s="119">
        <f t="shared" ref="G90:J90" si="17">SUM(G84:G89)</f>
        <v>0</v>
      </c>
      <c r="H90" s="119">
        <f t="shared" si="17"/>
        <v>0</v>
      </c>
      <c r="I90" s="119">
        <f t="shared" si="17"/>
        <v>0</v>
      </c>
      <c r="J90" s="119">
        <f t="shared" si="17"/>
        <v>0</v>
      </c>
      <c r="K90" s="120"/>
      <c r="L90" s="119">
        <f t="shared" ref="L90" ca="1" si="18">SUM(L84:L92)</f>
        <v>0</v>
      </c>
    </row>
    <row r="91" spans="1:12" ht="15.75" thickBot="1">
      <c r="A91" s="140">
        <f>A48</f>
        <v>1</v>
      </c>
      <c r="B91" s="140">
        <f>B48</f>
        <v>2</v>
      </c>
      <c r="C91" s="150" t="s">
        <v>4</v>
      </c>
      <c r="D91" s="151"/>
      <c r="E91" s="133"/>
      <c r="F91" s="134">
        <f>F56+F61+F71+F76+F83+F90</f>
        <v>2057</v>
      </c>
      <c r="G91" s="134">
        <f>G56+G61+G71+G76+G83+G90</f>
        <v>53.43</v>
      </c>
      <c r="H91" s="134">
        <f>H56+H61+H71+H76+H83+H90</f>
        <v>60.114999999999995</v>
      </c>
      <c r="I91" s="134">
        <f>I56+I61+I71+I76+I83+I90</f>
        <v>403.1</v>
      </c>
      <c r="J91" s="134">
        <f>J56+J61+J71+J76+J83+J90</f>
        <v>2006</v>
      </c>
      <c r="K91" s="135"/>
      <c r="L91" s="134">
        <f ca="1">L56+L61+L71+L76+L83+L90</f>
        <v>0</v>
      </c>
    </row>
    <row r="92" spans="1:12" ht="15.75" thickBot="1">
      <c r="A92" s="104">
        <v>1</v>
      </c>
      <c r="B92" s="105">
        <v>3</v>
      </c>
      <c r="C92" s="24" t="s">
        <v>20</v>
      </c>
      <c r="D92" s="5" t="s">
        <v>21</v>
      </c>
      <c r="E92" s="82" t="s">
        <v>112</v>
      </c>
      <c r="F92" s="67" t="s">
        <v>80</v>
      </c>
      <c r="G92" s="67">
        <v>11.8</v>
      </c>
      <c r="H92" s="66">
        <v>13.1</v>
      </c>
      <c r="I92" s="66">
        <v>11</v>
      </c>
      <c r="J92" s="67">
        <v>209.5</v>
      </c>
      <c r="K92" s="82">
        <v>274</v>
      </c>
      <c r="L92" s="106">
        <v>32.65</v>
      </c>
    </row>
    <row r="93" spans="1:12" ht="15.75" thickBot="1">
      <c r="A93" s="108"/>
      <c r="B93" s="109"/>
      <c r="C93" s="11"/>
      <c r="D93" s="6"/>
      <c r="E93" s="100" t="s">
        <v>81</v>
      </c>
      <c r="F93" s="72">
        <v>150</v>
      </c>
      <c r="G93" s="72">
        <v>3.06</v>
      </c>
      <c r="H93" s="71">
        <v>4.8</v>
      </c>
      <c r="I93" s="71">
        <v>20.399999999999999</v>
      </c>
      <c r="J93" s="72">
        <v>137</v>
      </c>
      <c r="K93" s="100">
        <v>312</v>
      </c>
      <c r="L93" s="111">
        <v>22.45</v>
      </c>
    </row>
    <row r="94" spans="1:12" ht="30.75" thickBot="1">
      <c r="A94" s="108"/>
      <c r="B94" s="109"/>
      <c r="C94" s="11"/>
      <c r="D94" s="7" t="s">
        <v>22</v>
      </c>
      <c r="E94" s="100" t="s">
        <v>57</v>
      </c>
      <c r="F94" s="100">
        <v>200</v>
      </c>
      <c r="G94" s="100">
        <v>0.08</v>
      </c>
      <c r="H94" s="70" t="s">
        <v>58</v>
      </c>
      <c r="I94" s="70">
        <v>26.3</v>
      </c>
      <c r="J94" s="100">
        <v>105</v>
      </c>
      <c r="K94" s="77" t="s">
        <v>59</v>
      </c>
      <c r="L94" s="111">
        <v>14.5</v>
      </c>
    </row>
    <row r="95" spans="1:12" ht="15.75" thickBot="1">
      <c r="A95" s="108"/>
      <c r="B95" s="109"/>
      <c r="C95" s="11"/>
      <c r="D95" s="7" t="s">
        <v>23</v>
      </c>
      <c r="E95" s="100" t="s">
        <v>60</v>
      </c>
      <c r="F95" s="72">
        <v>25</v>
      </c>
      <c r="G95" s="72">
        <v>1.5</v>
      </c>
      <c r="H95" s="71">
        <v>0.2</v>
      </c>
      <c r="I95" s="71">
        <v>98</v>
      </c>
      <c r="J95" s="72">
        <v>47</v>
      </c>
      <c r="K95" s="100" t="s">
        <v>82</v>
      </c>
      <c r="L95" s="111">
        <v>2.7</v>
      </c>
    </row>
    <row r="96" spans="1:12" ht="15.75" thickBot="1">
      <c r="A96" s="108"/>
      <c r="B96" s="109"/>
      <c r="C96" s="11"/>
      <c r="D96" s="7" t="s">
        <v>24</v>
      </c>
      <c r="E96" s="100"/>
      <c r="F96" s="72"/>
      <c r="G96" s="111"/>
      <c r="H96" s="111"/>
      <c r="I96" s="111"/>
      <c r="J96" s="111"/>
      <c r="K96" s="112"/>
      <c r="L96" s="111"/>
    </row>
    <row r="97" spans="1:12" ht="15">
      <c r="A97" s="108"/>
      <c r="B97" s="109"/>
      <c r="C97" s="11"/>
      <c r="D97" s="6"/>
      <c r="E97" s="114"/>
      <c r="F97" s="111"/>
      <c r="G97" s="111"/>
      <c r="H97" s="111"/>
      <c r="I97" s="111"/>
      <c r="J97" s="111"/>
      <c r="K97" s="112"/>
      <c r="L97" s="111"/>
    </row>
    <row r="98" spans="1:12" ht="15">
      <c r="A98" s="108"/>
      <c r="B98" s="109"/>
      <c r="C98" s="11"/>
      <c r="D98" s="6"/>
      <c r="E98" s="114"/>
      <c r="F98" s="111"/>
      <c r="G98" s="111"/>
      <c r="H98" s="111"/>
      <c r="I98" s="111"/>
      <c r="J98" s="111"/>
      <c r="K98" s="112"/>
      <c r="L98" s="111"/>
    </row>
    <row r="99" spans="1:12" ht="15.75" thickBot="1">
      <c r="A99" s="115"/>
      <c r="B99" s="116"/>
      <c r="C99" s="8"/>
      <c r="D99" s="117" t="s">
        <v>39</v>
      </c>
      <c r="E99" s="118"/>
      <c r="F99" s="119">
        <f>SUM(F92:F98)</f>
        <v>375</v>
      </c>
      <c r="G99" s="119">
        <f t="shared" ref="G99:J99" si="19">SUM(G92:G98)</f>
        <v>16.440000000000001</v>
      </c>
      <c r="H99" s="119">
        <f t="shared" si="19"/>
        <v>18.099999999999998</v>
      </c>
      <c r="I99" s="119">
        <f t="shared" si="19"/>
        <v>155.69999999999999</v>
      </c>
      <c r="J99" s="119">
        <f t="shared" si="19"/>
        <v>498.5</v>
      </c>
      <c r="K99" s="120"/>
      <c r="L99" s="119">
        <f t="shared" ref="L99" si="20">SUM(L92:L98)</f>
        <v>72.3</v>
      </c>
    </row>
    <row r="100" spans="1:12" ht="15.75" thickBot="1">
      <c r="A100" s="121">
        <f>A92</f>
        <v>1</v>
      </c>
      <c r="B100" s="122">
        <f>B92</f>
        <v>3</v>
      </c>
      <c r="C100" s="10" t="s">
        <v>25</v>
      </c>
      <c r="D100" s="12" t="s">
        <v>24</v>
      </c>
      <c r="E100" s="82" t="s">
        <v>83</v>
      </c>
      <c r="F100" s="87">
        <v>75</v>
      </c>
      <c r="G100" s="66">
        <v>2.46</v>
      </c>
      <c r="H100" s="66">
        <v>1.1399999999999999</v>
      </c>
      <c r="I100" s="66">
        <v>13.8</v>
      </c>
      <c r="J100" s="87">
        <v>76</v>
      </c>
      <c r="K100" s="82">
        <v>409</v>
      </c>
      <c r="L100" s="111">
        <v>9.8000000000000007</v>
      </c>
    </row>
    <row r="101" spans="1:12" ht="15.75" thickBot="1">
      <c r="A101" s="108"/>
      <c r="B101" s="109"/>
      <c r="C101" s="11"/>
      <c r="D101" s="6"/>
      <c r="E101" s="100" t="s">
        <v>84</v>
      </c>
      <c r="F101" s="72">
        <v>200</v>
      </c>
      <c r="G101" s="71">
        <v>3.17</v>
      </c>
      <c r="H101" s="71">
        <v>2.7</v>
      </c>
      <c r="I101" s="71">
        <v>15.9</v>
      </c>
      <c r="J101" s="126">
        <v>101</v>
      </c>
      <c r="K101" s="103">
        <v>379</v>
      </c>
      <c r="L101" s="111">
        <v>12.4</v>
      </c>
    </row>
    <row r="102" spans="1:12" ht="15.75" thickBot="1">
      <c r="A102" s="108"/>
      <c r="B102" s="109"/>
      <c r="C102" s="11"/>
      <c r="D102" s="6"/>
      <c r="E102" s="100" t="s">
        <v>113</v>
      </c>
      <c r="F102" s="72" t="s">
        <v>86</v>
      </c>
      <c r="G102" s="71"/>
      <c r="H102" s="71"/>
      <c r="I102" s="71"/>
      <c r="J102" s="72"/>
      <c r="K102" s="112"/>
      <c r="L102" s="111">
        <v>36</v>
      </c>
    </row>
    <row r="103" spans="1:12" ht="15">
      <c r="A103" s="115"/>
      <c r="B103" s="116"/>
      <c r="C103" s="8"/>
      <c r="D103" s="117" t="s">
        <v>39</v>
      </c>
      <c r="E103" s="118"/>
      <c r="F103" s="119">
        <f>SUM(F100:F102)</f>
        <v>275</v>
      </c>
      <c r="G103" s="119">
        <f t="shared" ref="G103:J103" si="21">SUM(G100:G102)</f>
        <v>5.63</v>
      </c>
      <c r="H103" s="119">
        <f t="shared" si="21"/>
        <v>3.84</v>
      </c>
      <c r="I103" s="119">
        <f t="shared" si="21"/>
        <v>29.700000000000003</v>
      </c>
      <c r="J103" s="119">
        <f t="shared" si="21"/>
        <v>177</v>
      </c>
      <c r="K103" s="120"/>
      <c r="L103" s="119">
        <f t="shared" ref="L103" ca="1" si="22">SUM(L100:L108)</f>
        <v>0</v>
      </c>
    </row>
    <row r="104" spans="1:12" ht="15.75" thickBot="1">
      <c r="A104" s="121">
        <f>A92</f>
        <v>1</v>
      </c>
      <c r="B104" s="122">
        <f>B92</f>
        <v>3</v>
      </c>
      <c r="C104" s="10" t="s">
        <v>26</v>
      </c>
      <c r="D104" s="7" t="s">
        <v>27</v>
      </c>
      <c r="E104" s="114"/>
      <c r="F104" s="111"/>
      <c r="G104" s="111"/>
      <c r="H104" s="111"/>
      <c r="I104" s="111"/>
      <c r="J104" s="111"/>
      <c r="K104" s="112"/>
      <c r="L104" s="111"/>
    </row>
    <row r="105" spans="1:12" ht="15.75" thickBot="1">
      <c r="A105" s="108"/>
      <c r="B105" s="109"/>
      <c r="C105" s="11"/>
      <c r="D105" s="7" t="s">
        <v>28</v>
      </c>
      <c r="E105" s="82" t="s">
        <v>114</v>
      </c>
      <c r="F105" s="96" t="s">
        <v>97</v>
      </c>
      <c r="G105" s="90">
        <v>2</v>
      </c>
      <c r="H105" s="89">
        <v>4.88</v>
      </c>
      <c r="I105" s="90">
        <v>12.2</v>
      </c>
      <c r="J105" s="67">
        <v>110.4</v>
      </c>
      <c r="K105" s="82">
        <v>95</v>
      </c>
      <c r="L105" s="111">
        <v>20.399999999999999</v>
      </c>
    </row>
    <row r="106" spans="1:12" ht="15.75" thickBot="1">
      <c r="A106" s="108"/>
      <c r="B106" s="109"/>
      <c r="C106" s="11"/>
      <c r="D106" s="7" t="s">
        <v>29</v>
      </c>
      <c r="E106" s="100" t="s">
        <v>112</v>
      </c>
      <c r="F106" s="71" t="s">
        <v>80</v>
      </c>
      <c r="G106" s="71">
        <v>11.8</v>
      </c>
      <c r="H106" s="72">
        <v>13.1</v>
      </c>
      <c r="I106" s="71">
        <v>11</v>
      </c>
      <c r="J106" s="72">
        <v>209.5</v>
      </c>
      <c r="K106" s="100">
        <v>274</v>
      </c>
      <c r="L106" s="111">
        <v>32.65</v>
      </c>
    </row>
    <row r="107" spans="1:12" ht="15.75" thickBot="1">
      <c r="A107" s="108"/>
      <c r="B107" s="109"/>
      <c r="C107" s="11"/>
      <c r="D107" s="7" t="s">
        <v>30</v>
      </c>
      <c r="E107" s="100" t="s">
        <v>81</v>
      </c>
      <c r="F107" s="71">
        <v>150</v>
      </c>
      <c r="G107" s="71">
        <v>3.06</v>
      </c>
      <c r="H107" s="72">
        <v>4.8</v>
      </c>
      <c r="I107" s="71">
        <v>20.399999999999999</v>
      </c>
      <c r="J107" s="72">
        <v>137</v>
      </c>
      <c r="K107" s="100">
        <v>312</v>
      </c>
      <c r="L107" s="111">
        <v>22.45</v>
      </c>
    </row>
    <row r="108" spans="1:12" ht="30.75" thickBot="1">
      <c r="A108" s="108"/>
      <c r="B108" s="109"/>
      <c r="C108" s="11"/>
      <c r="D108" s="7" t="s">
        <v>31</v>
      </c>
      <c r="E108" s="100" t="s">
        <v>57</v>
      </c>
      <c r="F108" s="70">
        <v>200</v>
      </c>
      <c r="G108" s="70">
        <v>0.08</v>
      </c>
      <c r="H108" s="100" t="s">
        <v>58</v>
      </c>
      <c r="I108" s="70">
        <v>26.3</v>
      </c>
      <c r="J108" s="100">
        <v>105</v>
      </c>
      <c r="K108" s="77" t="s">
        <v>59</v>
      </c>
      <c r="L108" s="111">
        <v>14.5</v>
      </c>
    </row>
    <row r="109" spans="1:12" ht="15.75" thickBot="1">
      <c r="A109" s="108"/>
      <c r="B109" s="109"/>
      <c r="C109" s="11"/>
      <c r="D109" s="7" t="s">
        <v>32</v>
      </c>
      <c r="E109" s="100" t="s">
        <v>75</v>
      </c>
      <c r="F109" s="70">
        <v>25</v>
      </c>
      <c r="G109" s="70">
        <v>2.98</v>
      </c>
      <c r="H109" s="100">
        <v>0.375</v>
      </c>
      <c r="I109" s="70">
        <v>18.100000000000001</v>
      </c>
      <c r="J109" s="100">
        <v>87</v>
      </c>
      <c r="K109" s="100" t="s">
        <v>89</v>
      </c>
      <c r="L109" s="111">
        <v>2.7</v>
      </c>
    </row>
    <row r="110" spans="1:12" ht="15.75" thickBot="1">
      <c r="A110" s="108"/>
      <c r="B110" s="109"/>
      <c r="C110" s="11"/>
      <c r="D110" s="7" t="s">
        <v>33</v>
      </c>
      <c r="E110" s="100" t="s">
        <v>76</v>
      </c>
      <c r="F110" s="70">
        <v>25</v>
      </c>
      <c r="G110" s="70">
        <v>5.96</v>
      </c>
      <c r="H110" s="100">
        <v>0.1</v>
      </c>
      <c r="I110" s="70">
        <v>48.3</v>
      </c>
      <c r="J110" s="100">
        <v>232</v>
      </c>
      <c r="K110" s="100" t="s">
        <v>89</v>
      </c>
      <c r="L110" s="111">
        <v>3</v>
      </c>
    </row>
    <row r="111" spans="1:12" ht="15.75" thickBot="1">
      <c r="A111" s="108"/>
      <c r="B111" s="109"/>
      <c r="C111" s="11"/>
      <c r="D111" s="6"/>
      <c r="E111" s="100"/>
      <c r="F111" s="71"/>
      <c r="G111" s="71"/>
      <c r="H111" s="111"/>
      <c r="I111" s="111"/>
      <c r="J111" s="111"/>
      <c r="K111" s="112"/>
      <c r="L111" s="111"/>
    </row>
    <row r="112" spans="1:12" ht="15">
      <c r="A112" s="108"/>
      <c r="B112" s="109"/>
      <c r="C112" s="11"/>
      <c r="D112" s="6"/>
      <c r="E112" s="114"/>
      <c r="F112" s="111"/>
      <c r="G112" s="111"/>
      <c r="H112" s="111"/>
      <c r="I112" s="111"/>
      <c r="J112" s="111"/>
      <c r="K112" s="112"/>
      <c r="L112" s="111"/>
    </row>
    <row r="113" spans="1:12" ht="15.75" thickBot="1">
      <c r="A113" s="115"/>
      <c r="B113" s="116"/>
      <c r="C113" s="8"/>
      <c r="D113" s="117" t="s">
        <v>39</v>
      </c>
      <c r="E113" s="118"/>
      <c r="F113" s="119">
        <f>SUM(F104:F112)</f>
        <v>400</v>
      </c>
      <c r="G113" s="119">
        <f t="shared" ref="G113:J113" si="23">SUM(G104:G112)</f>
        <v>25.88</v>
      </c>
      <c r="H113" s="119">
        <f t="shared" si="23"/>
        <v>23.255000000000003</v>
      </c>
      <c r="I113" s="119">
        <f t="shared" si="23"/>
        <v>136.30000000000001</v>
      </c>
      <c r="J113" s="119">
        <f t="shared" si="23"/>
        <v>880.9</v>
      </c>
      <c r="K113" s="120"/>
      <c r="L113" s="119">
        <f t="shared" ref="L113" ca="1" si="24">SUM(L110:L118)</f>
        <v>0</v>
      </c>
    </row>
    <row r="114" spans="1:12" ht="15.75" thickBot="1">
      <c r="A114" s="121">
        <f>A92</f>
        <v>1</v>
      </c>
      <c r="B114" s="122">
        <f>B92</f>
        <v>3</v>
      </c>
      <c r="C114" s="10" t="s">
        <v>34</v>
      </c>
      <c r="D114" s="12" t="s">
        <v>35</v>
      </c>
      <c r="E114" s="82" t="s">
        <v>83</v>
      </c>
      <c r="F114" s="96">
        <v>75</v>
      </c>
      <c r="G114" s="66">
        <v>2.46</v>
      </c>
      <c r="H114" s="66">
        <v>1.1399999999999999</v>
      </c>
      <c r="I114" s="66">
        <v>13.8</v>
      </c>
      <c r="J114" s="111">
        <v>76</v>
      </c>
      <c r="K114" s="112">
        <v>409</v>
      </c>
      <c r="L114" s="111">
        <v>9.8000000000000007</v>
      </c>
    </row>
    <row r="115" spans="1:12" ht="15.75" thickBot="1">
      <c r="A115" s="108"/>
      <c r="B115" s="109"/>
      <c r="C115" s="11"/>
      <c r="D115" s="12" t="s">
        <v>31</v>
      </c>
      <c r="E115" s="148" t="s">
        <v>84</v>
      </c>
      <c r="F115" s="71">
        <v>200</v>
      </c>
      <c r="G115" s="71">
        <v>3.17</v>
      </c>
      <c r="H115" s="71">
        <v>2.7</v>
      </c>
      <c r="I115" s="71">
        <v>15.9</v>
      </c>
      <c r="J115" s="111">
        <v>101</v>
      </c>
      <c r="K115" s="112">
        <v>379</v>
      </c>
      <c r="L115" s="111">
        <v>12.4</v>
      </c>
    </row>
    <row r="116" spans="1:12" ht="15.75" thickBot="1">
      <c r="A116" s="108"/>
      <c r="B116" s="109"/>
      <c r="C116" s="11"/>
      <c r="D116" s="6"/>
      <c r="E116" s="149"/>
      <c r="F116" s="110"/>
      <c r="G116" s="110"/>
      <c r="H116" s="110"/>
      <c r="I116" s="110"/>
      <c r="J116" s="111"/>
      <c r="K116" s="112"/>
      <c r="L116" s="111"/>
    </row>
    <row r="117" spans="1:12" ht="15.75" thickBot="1">
      <c r="A117" s="108"/>
      <c r="B117" s="109"/>
      <c r="C117" s="11"/>
      <c r="D117" s="6"/>
      <c r="E117" s="100" t="s">
        <v>113</v>
      </c>
      <c r="F117" s="70" t="s">
        <v>86</v>
      </c>
      <c r="G117" s="141"/>
      <c r="H117" s="141"/>
      <c r="I117" s="141"/>
      <c r="J117" s="111"/>
      <c r="K117" s="112"/>
      <c r="L117" s="111">
        <v>36</v>
      </c>
    </row>
    <row r="118" spans="1:12" ht="15">
      <c r="A118" s="115"/>
      <c r="B118" s="116"/>
      <c r="C118" s="8"/>
      <c r="D118" s="117" t="s">
        <v>39</v>
      </c>
      <c r="E118" s="118"/>
      <c r="F118" s="119">
        <f>SUM(F114:F117)</f>
        <v>275</v>
      </c>
      <c r="G118" s="119">
        <f t="shared" ref="G118:J118" si="25">SUM(G114:G117)</f>
        <v>5.63</v>
      </c>
      <c r="H118" s="119">
        <f t="shared" si="25"/>
        <v>3.84</v>
      </c>
      <c r="I118" s="119">
        <f t="shared" si="25"/>
        <v>29.700000000000003</v>
      </c>
      <c r="J118" s="119">
        <f t="shared" si="25"/>
        <v>177</v>
      </c>
      <c r="K118" s="120"/>
      <c r="L118" s="119">
        <f t="shared" ref="L118" ca="1" si="26">SUM(L111:L117)</f>
        <v>0</v>
      </c>
    </row>
    <row r="119" spans="1:12" ht="15">
      <c r="A119" s="121">
        <f>A92</f>
        <v>1</v>
      </c>
      <c r="B119" s="122">
        <f>B92</f>
        <v>3</v>
      </c>
      <c r="C119" s="10" t="s">
        <v>36</v>
      </c>
      <c r="D119" s="7" t="s">
        <v>21</v>
      </c>
      <c r="E119" s="114"/>
      <c r="F119" s="111"/>
      <c r="G119" s="111"/>
      <c r="H119" s="111"/>
      <c r="I119" s="111"/>
      <c r="J119" s="111"/>
      <c r="K119" s="112"/>
      <c r="L119" s="111"/>
    </row>
    <row r="120" spans="1:12" ht="15">
      <c r="A120" s="108"/>
      <c r="B120" s="109"/>
      <c r="C120" s="11"/>
      <c r="D120" s="7" t="s">
        <v>30</v>
      </c>
      <c r="E120" s="114"/>
      <c r="F120" s="111"/>
      <c r="G120" s="111"/>
      <c r="H120" s="111"/>
      <c r="I120" s="111"/>
      <c r="J120" s="111"/>
      <c r="K120" s="112"/>
      <c r="L120" s="111"/>
    </row>
    <row r="121" spans="1:12" ht="15">
      <c r="A121" s="108"/>
      <c r="B121" s="109"/>
      <c r="C121" s="11"/>
      <c r="D121" s="7" t="s">
        <v>31</v>
      </c>
      <c r="E121" s="114"/>
      <c r="F121" s="111"/>
      <c r="G121" s="111"/>
      <c r="H121" s="111"/>
      <c r="I121" s="111"/>
      <c r="J121" s="111"/>
      <c r="K121" s="112"/>
      <c r="L121" s="111"/>
    </row>
    <row r="122" spans="1:12" ht="15">
      <c r="A122" s="108"/>
      <c r="B122" s="109"/>
      <c r="C122" s="11"/>
      <c r="D122" s="7" t="s">
        <v>23</v>
      </c>
      <c r="E122" s="114"/>
      <c r="F122" s="111"/>
      <c r="G122" s="111"/>
      <c r="H122" s="111"/>
      <c r="I122" s="111"/>
      <c r="J122" s="111"/>
      <c r="K122" s="112"/>
      <c r="L122" s="111"/>
    </row>
    <row r="123" spans="1:12" ht="15">
      <c r="A123" s="108"/>
      <c r="B123" s="109"/>
      <c r="C123" s="11"/>
      <c r="D123" s="6"/>
      <c r="E123" s="114"/>
      <c r="F123" s="111"/>
      <c r="G123" s="111"/>
      <c r="H123" s="111"/>
      <c r="I123" s="111"/>
      <c r="J123" s="111"/>
      <c r="K123" s="112"/>
      <c r="L123" s="111"/>
    </row>
    <row r="124" spans="1:12" ht="15">
      <c r="A124" s="108"/>
      <c r="B124" s="109"/>
      <c r="C124" s="11"/>
      <c r="D124" s="6"/>
      <c r="E124" s="114"/>
      <c r="F124" s="111"/>
      <c r="G124" s="111"/>
      <c r="H124" s="111"/>
      <c r="I124" s="111"/>
      <c r="J124" s="111"/>
      <c r="K124" s="112"/>
      <c r="L124" s="111"/>
    </row>
    <row r="125" spans="1:12" ht="15">
      <c r="A125" s="115"/>
      <c r="B125" s="116"/>
      <c r="C125" s="8"/>
      <c r="D125" s="117" t="s">
        <v>39</v>
      </c>
      <c r="E125" s="118"/>
      <c r="F125" s="119">
        <f>SUM(F119:F124)</f>
        <v>0</v>
      </c>
      <c r="G125" s="119">
        <f t="shared" ref="G125:J125" si="27">SUM(G119:G124)</f>
        <v>0</v>
      </c>
      <c r="H125" s="119">
        <f t="shared" si="27"/>
        <v>0</v>
      </c>
      <c r="I125" s="119">
        <f t="shared" si="27"/>
        <v>0</v>
      </c>
      <c r="J125" s="119">
        <f t="shared" si="27"/>
        <v>0</v>
      </c>
      <c r="K125" s="120"/>
      <c r="L125" s="119">
        <f t="shared" ref="L125" ca="1" si="28">SUM(L119:L127)</f>
        <v>0</v>
      </c>
    </row>
    <row r="126" spans="1:12" ht="15">
      <c r="A126" s="121">
        <f>A92</f>
        <v>1</v>
      </c>
      <c r="B126" s="122">
        <f>B92</f>
        <v>3</v>
      </c>
      <c r="C126" s="10" t="s">
        <v>37</v>
      </c>
      <c r="D126" s="12" t="s">
        <v>38</v>
      </c>
      <c r="E126" s="114"/>
      <c r="F126" s="111"/>
      <c r="G126" s="111"/>
      <c r="H126" s="111"/>
      <c r="I126" s="111"/>
      <c r="J126" s="111"/>
      <c r="K126" s="112"/>
      <c r="L126" s="111"/>
    </row>
    <row r="127" spans="1:12" ht="15">
      <c r="A127" s="108"/>
      <c r="B127" s="109"/>
      <c r="C127" s="11"/>
      <c r="D127" s="12" t="s">
        <v>35</v>
      </c>
      <c r="E127" s="114"/>
      <c r="F127" s="111"/>
      <c r="G127" s="111"/>
      <c r="H127" s="111"/>
      <c r="I127" s="111"/>
      <c r="J127" s="111"/>
      <c r="K127" s="112"/>
      <c r="L127" s="111"/>
    </row>
    <row r="128" spans="1:12" ht="15">
      <c r="A128" s="108"/>
      <c r="B128" s="109"/>
      <c r="C128" s="11"/>
      <c r="D128" s="12" t="s">
        <v>31</v>
      </c>
      <c r="E128" s="114"/>
      <c r="F128" s="111"/>
      <c r="G128" s="111"/>
      <c r="H128" s="111"/>
      <c r="I128" s="111"/>
      <c r="J128" s="111"/>
      <c r="K128" s="112"/>
      <c r="L128" s="111"/>
    </row>
    <row r="129" spans="1:12" ht="15">
      <c r="A129" s="108"/>
      <c r="B129" s="109"/>
      <c r="C129" s="11"/>
      <c r="D129" s="12" t="s">
        <v>24</v>
      </c>
      <c r="E129" s="114"/>
      <c r="F129" s="111"/>
      <c r="G129" s="111"/>
      <c r="H129" s="111"/>
      <c r="I129" s="111"/>
      <c r="J129" s="111"/>
      <c r="K129" s="112"/>
      <c r="L129" s="111"/>
    </row>
    <row r="130" spans="1:12" ht="15">
      <c r="A130" s="108"/>
      <c r="B130" s="109"/>
      <c r="C130" s="11"/>
      <c r="D130" s="6"/>
      <c r="E130" s="114"/>
      <c r="F130" s="111"/>
      <c r="G130" s="111"/>
      <c r="H130" s="111"/>
      <c r="I130" s="111"/>
      <c r="J130" s="111"/>
      <c r="K130" s="112"/>
      <c r="L130" s="111"/>
    </row>
    <row r="131" spans="1:12" ht="15.75" customHeight="1">
      <c r="A131" s="108"/>
      <c r="B131" s="109"/>
      <c r="C131" s="11"/>
      <c r="D131" s="6"/>
      <c r="E131" s="114"/>
      <c r="F131" s="111"/>
      <c r="G131" s="111"/>
      <c r="H131" s="111"/>
      <c r="I131" s="111"/>
      <c r="J131" s="111"/>
      <c r="K131" s="112"/>
      <c r="L131" s="111"/>
    </row>
    <row r="132" spans="1:12" ht="15">
      <c r="A132" s="115"/>
      <c r="B132" s="116"/>
      <c r="C132" s="8"/>
      <c r="D132" s="130" t="s">
        <v>39</v>
      </c>
      <c r="E132" s="118"/>
      <c r="F132" s="119">
        <f>SUM(F126:F131)</f>
        <v>0</v>
      </c>
      <c r="G132" s="119">
        <f t="shared" ref="G132:J132" si="29">SUM(G126:G131)</f>
        <v>0</v>
      </c>
      <c r="H132" s="119">
        <f t="shared" si="29"/>
        <v>0</v>
      </c>
      <c r="I132" s="119">
        <f t="shared" si="29"/>
        <v>0</v>
      </c>
      <c r="J132" s="119">
        <f t="shared" si="29"/>
        <v>0</v>
      </c>
      <c r="K132" s="120"/>
      <c r="L132" s="119">
        <f t="shared" ref="L132" ca="1" si="30">SUM(L126:L134)</f>
        <v>0</v>
      </c>
    </row>
    <row r="133" spans="1:12" ht="15.75" thickBot="1">
      <c r="A133" s="131">
        <f>A92</f>
        <v>1</v>
      </c>
      <c r="B133" s="132">
        <f>B92</f>
        <v>3</v>
      </c>
      <c r="C133" s="150" t="s">
        <v>4</v>
      </c>
      <c r="D133" s="151"/>
      <c r="E133" s="133"/>
      <c r="F133" s="134">
        <f>F99+F103+F113+F118+F125+F132</f>
        <v>1325</v>
      </c>
      <c r="G133" s="134">
        <f t="shared" ref="G133:J133" si="31">G99+G103+G113+G118+G125+G132</f>
        <v>53.580000000000005</v>
      </c>
      <c r="H133" s="134">
        <f t="shared" si="31"/>
        <v>49.034999999999997</v>
      </c>
      <c r="I133" s="134">
        <f t="shared" si="31"/>
        <v>351.4</v>
      </c>
      <c r="J133" s="134">
        <f t="shared" si="31"/>
        <v>1733.4</v>
      </c>
      <c r="K133" s="135"/>
      <c r="L133" s="134">
        <f t="shared" ref="L133" ca="1" si="32">L99+L103+L113+L118+L125+L132</f>
        <v>0</v>
      </c>
    </row>
    <row r="134" spans="1:12" ht="15.75" thickBot="1">
      <c r="A134" s="104">
        <v>1</v>
      </c>
      <c r="B134" s="105">
        <v>4</v>
      </c>
      <c r="C134" s="24" t="s">
        <v>20</v>
      </c>
      <c r="D134" s="5" t="s">
        <v>21</v>
      </c>
      <c r="E134" s="82" t="s">
        <v>115</v>
      </c>
      <c r="F134" s="66">
        <v>200</v>
      </c>
      <c r="G134" s="66">
        <v>20.6</v>
      </c>
      <c r="H134" s="66">
        <v>20</v>
      </c>
      <c r="I134" s="66">
        <v>42.8</v>
      </c>
      <c r="J134" s="67">
        <v>434.3</v>
      </c>
      <c r="K134" s="82">
        <v>291</v>
      </c>
      <c r="L134" s="106">
        <v>60.25</v>
      </c>
    </row>
    <row r="135" spans="1:12" ht="15.75" thickBot="1">
      <c r="A135" s="108"/>
      <c r="B135" s="109"/>
      <c r="C135" s="11"/>
      <c r="D135" s="6"/>
      <c r="E135" s="114"/>
      <c r="F135" s="111"/>
      <c r="G135" s="111"/>
      <c r="H135" s="111"/>
      <c r="I135" s="111"/>
      <c r="J135" s="100"/>
      <c r="K135" s="77"/>
      <c r="L135" s="111"/>
    </row>
    <row r="136" spans="1:12" ht="30.75" thickBot="1">
      <c r="A136" s="108"/>
      <c r="B136" s="109"/>
      <c r="C136" s="11"/>
      <c r="D136" s="7" t="s">
        <v>22</v>
      </c>
      <c r="E136" s="82" t="s">
        <v>57</v>
      </c>
      <c r="F136" s="65">
        <v>200</v>
      </c>
      <c r="G136" s="65">
        <v>0.08</v>
      </c>
      <c r="H136" s="65" t="s">
        <v>58</v>
      </c>
      <c r="I136" s="65">
        <v>26.3</v>
      </c>
      <c r="J136" s="72">
        <v>105</v>
      </c>
      <c r="K136" s="100" t="s">
        <v>59</v>
      </c>
      <c r="L136" s="111">
        <v>12.1</v>
      </c>
    </row>
    <row r="137" spans="1:12" ht="15.75" thickBot="1">
      <c r="A137" s="108"/>
      <c r="B137" s="109"/>
      <c r="C137" s="11"/>
      <c r="D137" s="7" t="s">
        <v>23</v>
      </c>
      <c r="E137" s="100" t="s">
        <v>60</v>
      </c>
      <c r="F137" s="71">
        <v>25</v>
      </c>
      <c r="G137" s="71">
        <v>1.5</v>
      </c>
      <c r="H137" s="71">
        <v>0.2</v>
      </c>
      <c r="I137" s="71">
        <v>98</v>
      </c>
      <c r="J137" s="111">
        <v>47</v>
      </c>
      <c r="K137" s="52" t="s">
        <v>82</v>
      </c>
      <c r="L137" s="111">
        <v>2.7</v>
      </c>
    </row>
    <row r="138" spans="1:12" ht="15">
      <c r="A138" s="108"/>
      <c r="B138" s="109"/>
      <c r="C138" s="11"/>
      <c r="D138" s="7" t="s">
        <v>24</v>
      </c>
      <c r="E138" s="114"/>
      <c r="F138" s="111"/>
      <c r="G138" s="111"/>
      <c r="H138" s="111"/>
      <c r="I138" s="111"/>
      <c r="J138" s="111"/>
      <c r="K138" s="112"/>
      <c r="L138" s="111"/>
    </row>
    <row r="139" spans="1:12" ht="15">
      <c r="A139" s="108"/>
      <c r="B139" s="109"/>
      <c r="C139" s="11"/>
      <c r="D139" s="6"/>
      <c r="E139" s="114"/>
      <c r="F139" s="111"/>
      <c r="G139" s="111"/>
      <c r="H139" s="111"/>
      <c r="I139" s="111"/>
      <c r="J139" s="111"/>
      <c r="K139" s="112"/>
      <c r="L139" s="111"/>
    </row>
    <row r="140" spans="1:12" ht="15">
      <c r="A140" s="108"/>
      <c r="B140" s="109"/>
      <c r="C140" s="11"/>
      <c r="D140" s="6"/>
      <c r="E140" s="114"/>
      <c r="F140" s="111"/>
      <c r="G140" s="111"/>
      <c r="H140" s="111"/>
      <c r="I140" s="111"/>
      <c r="J140" s="111"/>
      <c r="K140" s="112"/>
      <c r="L140" s="111"/>
    </row>
    <row r="141" spans="1:12" ht="15">
      <c r="A141" s="115"/>
      <c r="B141" s="116"/>
      <c r="C141" s="8"/>
      <c r="D141" s="117" t="s">
        <v>39</v>
      </c>
      <c r="E141" s="118"/>
      <c r="F141" s="119">
        <f>SUM(F134:F140)</f>
        <v>425</v>
      </c>
      <c r="G141" s="119">
        <f t="shared" ref="G141:J141" si="33">SUM(G134:G140)</f>
        <v>22.18</v>
      </c>
      <c r="H141" s="119">
        <f t="shared" si="33"/>
        <v>20.2</v>
      </c>
      <c r="I141" s="119">
        <f t="shared" si="33"/>
        <v>167.1</v>
      </c>
      <c r="J141" s="119">
        <f t="shared" si="33"/>
        <v>586.29999999999995</v>
      </c>
      <c r="K141" s="120"/>
      <c r="L141" s="119">
        <f t="shared" ref="L141:L183" si="34">SUM(L134:L140)</f>
        <v>75.05</v>
      </c>
    </row>
    <row r="142" spans="1:12" ht="15">
      <c r="A142" s="121">
        <f>A134</f>
        <v>1</v>
      </c>
      <c r="B142" s="122">
        <f>B134</f>
        <v>4</v>
      </c>
      <c r="C142" s="10" t="s">
        <v>25</v>
      </c>
      <c r="D142" s="12" t="s">
        <v>24</v>
      </c>
      <c r="E142" s="123" t="s">
        <v>53</v>
      </c>
      <c r="F142" s="110">
        <v>120</v>
      </c>
      <c r="G142" s="110"/>
      <c r="H142" s="110"/>
      <c r="I142" s="110"/>
      <c r="J142" s="111"/>
      <c r="K142" s="112"/>
      <c r="L142" s="111">
        <v>18.8</v>
      </c>
    </row>
    <row r="143" spans="1:12" ht="15.75" thickBot="1">
      <c r="A143" s="108"/>
      <c r="B143" s="109"/>
      <c r="C143" s="11"/>
      <c r="D143" s="6"/>
      <c r="E143" s="100" t="s">
        <v>63</v>
      </c>
      <c r="F143" s="70">
        <v>200</v>
      </c>
      <c r="G143" s="70" t="s">
        <v>64</v>
      </c>
      <c r="H143" s="70" t="s">
        <v>65</v>
      </c>
      <c r="I143" s="70" t="s">
        <v>66</v>
      </c>
      <c r="J143" s="111">
        <v>60</v>
      </c>
      <c r="K143" s="112">
        <v>376</v>
      </c>
      <c r="L143" s="111">
        <v>3.8</v>
      </c>
    </row>
    <row r="144" spans="1:12" ht="15.75" thickBot="1">
      <c r="A144" s="108"/>
      <c r="B144" s="109"/>
      <c r="C144" s="11"/>
      <c r="D144" s="6"/>
      <c r="E144" s="82" t="s">
        <v>93</v>
      </c>
      <c r="F144" s="66">
        <v>75</v>
      </c>
      <c r="G144" s="66">
        <v>4.6100000000000003</v>
      </c>
      <c r="H144" s="66">
        <v>2.74</v>
      </c>
      <c r="I144" s="66">
        <v>14.5</v>
      </c>
      <c r="J144" s="111">
        <v>101</v>
      </c>
      <c r="K144" s="112">
        <v>410</v>
      </c>
      <c r="L144" s="111">
        <v>18.899999999999999</v>
      </c>
    </row>
    <row r="145" spans="1:12" ht="15">
      <c r="A145" s="115"/>
      <c r="B145" s="116"/>
      <c r="C145" s="8"/>
      <c r="D145" s="117" t="s">
        <v>39</v>
      </c>
      <c r="E145" s="118"/>
      <c r="F145" s="119">
        <f>SUM(F143:F144)</f>
        <v>275</v>
      </c>
      <c r="G145" s="119">
        <f>SUM(G143:G144)</f>
        <v>4.6100000000000003</v>
      </c>
      <c r="H145" s="119">
        <f>SUM(H143:H144)</f>
        <v>2.74</v>
      </c>
      <c r="I145" s="119">
        <f>SUM(I143:I144)</f>
        <v>14.5</v>
      </c>
      <c r="J145" s="119">
        <f t="shared" ref="J145" si="35">SUM(J142:J144)</f>
        <v>161</v>
      </c>
      <c r="K145" s="120"/>
      <c r="L145" s="119">
        <f t="shared" ref="L145" ca="1" si="36">SUM(L142:L150)</f>
        <v>0</v>
      </c>
    </row>
    <row r="146" spans="1:12" ht="15.75" thickBot="1">
      <c r="A146" s="121">
        <f>A134</f>
        <v>1</v>
      </c>
      <c r="B146" s="122">
        <f>B134</f>
        <v>4</v>
      </c>
      <c r="C146" s="10" t="s">
        <v>26</v>
      </c>
      <c r="D146" s="7" t="s">
        <v>27</v>
      </c>
      <c r="E146" s="114"/>
      <c r="F146" s="111"/>
      <c r="G146" s="111"/>
      <c r="H146" s="111"/>
      <c r="I146" s="111"/>
      <c r="J146" s="111"/>
      <c r="K146" s="112"/>
      <c r="L146" s="111"/>
    </row>
    <row r="147" spans="1:12" ht="15.75" thickBot="1">
      <c r="A147" s="108"/>
      <c r="B147" s="109"/>
      <c r="C147" s="11"/>
      <c r="D147" s="7" t="s">
        <v>28</v>
      </c>
      <c r="E147" s="82" t="s">
        <v>116</v>
      </c>
      <c r="F147" s="66" t="s">
        <v>97</v>
      </c>
      <c r="G147" s="66">
        <v>2.9</v>
      </c>
      <c r="H147" s="66">
        <v>6.8</v>
      </c>
      <c r="I147" s="66">
        <v>14.4</v>
      </c>
      <c r="J147" s="67">
        <v>132.30000000000001</v>
      </c>
      <c r="K147" s="82">
        <v>84</v>
      </c>
      <c r="L147" s="111">
        <v>16.75</v>
      </c>
    </row>
    <row r="148" spans="1:12" ht="15.75" thickBot="1">
      <c r="A148" s="108"/>
      <c r="B148" s="109"/>
      <c r="C148" s="11"/>
      <c r="D148" s="7" t="s">
        <v>29</v>
      </c>
      <c r="E148" s="100" t="s">
        <v>115</v>
      </c>
      <c r="F148" s="71">
        <v>200</v>
      </c>
      <c r="G148" s="71">
        <v>20.6</v>
      </c>
      <c r="H148" s="71">
        <v>20</v>
      </c>
      <c r="I148" s="71">
        <v>42.8</v>
      </c>
      <c r="J148" s="72">
        <v>434.3</v>
      </c>
      <c r="K148" s="100">
        <v>291</v>
      </c>
      <c r="L148" s="111">
        <v>60.25</v>
      </c>
    </row>
    <row r="149" spans="1:12" ht="15.75" thickBot="1">
      <c r="A149" s="108"/>
      <c r="B149" s="109"/>
      <c r="C149" s="11"/>
      <c r="D149" s="7" t="s">
        <v>30</v>
      </c>
      <c r="E149" s="114"/>
      <c r="F149" s="111"/>
      <c r="G149" s="111"/>
      <c r="H149" s="111"/>
      <c r="I149" s="111"/>
      <c r="J149" s="111"/>
      <c r="K149" s="112"/>
      <c r="L149" s="111"/>
    </row>
    <row r="150" spans="1:12" ht="30.75" thickBot="1">
      <c r="A150" s="108"/>
      <c r="B150" s="109"/>
      <c r="C150" s="11"/>
      <c r="D150" s="7" t="s">
        <v>31</v>
      </c>
      <c r="E150" s="82" t="s">
        <v>57</v>
      </c>
      <c r="F150" s="65">
        <v>200</v>
      </c>
      <c r="G150" s="65">
        <v>0.08</v>
      </c>
      <c r="H150" s="65" t="s">
        <v>58</v>
      </c>
      <c r="I150" s="65">
        <v>26.3</v>
      </c>
      <c r="J150" s="82">
        <v>105</v>
      </c>
      <c r="K150" s="52" t="s">
        <v>59</v>
      </c>
      <c r="L150" s="111">
        <v>12.1</v>
      </c>
    </row>
    <row r="151" spans="1:12" ht="15.75" thickBot="1">
      <c r="A151" s="108"/>
      <c r="B151" s="109"/>
      <c r="C151" s="11"/>
      <c r="D151" s="7" t="s">
        <v>32</v>
      </c>
      <c r="E151" s="100" t="s">
        <v>75</v>
      </c>
      <c r="F151" s="70">
        <v>25</v>
      </c>
      <c r="G151" s="70">
        <v>2.98</v>
      </c>
      <c r="H151" s="70">
        <v>0.375</v>
      </c>
      <c r="I151" s="70">
        <v>18.100000000000001</v>
      </c>
      <c r="J151" s="100">
        <v>87</v>
      </c>
      <c r="K151" s="52" t="s">
        <v>82</v>
      </c>
      <c r="L151" s="111">
        <v>2.7</v>
      </c>
    </row>
    <row r="152" spans="1:12" ht="15.75" thickBot="1">
      <c r="A152" s="108"/>
      <c r="B152" s="109"/>
      <c r="C152" s="11"/>
      <c r="D152" s="7" t="s">
        <v>33</v>
      </c>
      <c r="E152" s="100" t="s">
        <v>76</v>
      </c>
      <c r="F152" s="70">
        <v>25</v>
      </c>
      <c r="G152" s="70">
        <v>5.96</v>
      </c>
      <c r="H152" s="70">
        <v>0.1</v>
      </c>
      <c r="I152" s="70">
        <v>48.3</v>
      </c>
      <c r="J152" s="100">
        <v>232</v>
      </c>
      <c r="K152" s="52" t="s">
        <v>82</v>
      </c>
      <c r="L152" s="111">
        <v>3</v>
      </c>
    </row>
    <row r="153" spans="1:12" ht="15">
      <c r="A153" s="108"/>
      <c r="B153" s="109"/>
      <c r="C153" s="11"/>
      <c r="D153" s="6"/>
      <c r="E153" s="114"/>
      <c r="F153" s="111"/>
      <c r="G153" s="111"/>
      <c r="H153" s="111"/>
      <c r="I153" s="111"/>
      <c r="J153" s="111"/>
      <c r="K153" s="112"/>
      <c r="L153" s="111"/>
    </row>
    <row r="154" spans="1:12" ht="15">
      <c r="A154" s="108"/>
      <c r="B154" s="109"/>
      <c r="C154" s="11"/>
      <c r="D154" s="6"/>
      <c r="E154" s="114"/>
      <c r="F154" s="111"/>
      <c r="G154" s="111"/>
      <c r="H154" s="111"/>
      <c r="I154" s="111"/>
      <c r="J154" s="111"/>
      <c r="K154" s="112"/>
      <c r="L154" s="111"/>
    </row>
    <row r="155" spans="1:12" ht="15.75" thickBot="1">
      <c r="A155" s="115"/>
      <c r="B155" s="116"/>
      <c r="C155" s="8"/>
      <c r="D155" s="117" t="s">
        <v>39</v>
      </c>
      <c r="E155" s="118"/>
      <c r="F155" s="119">
        <f>SUM(F146:F154)</f>
        <v>450</v>
      </c>
      <c r="G155" s="119">
        <f t="shared" ref="G155:J155" si="37">SUM(G146:G154)</f>
        <v>32.519999999999996</v>
      </c>
      <c r="H155" s="119">
        <f t="shared" si="37"/>
        <v>27.275000000000002</v>
      </c>
      <c r="I155" s="119">
        <f t="shared" si="37"/>
        <v>149.89999999999998</v>
      </c>
      <c r="J155" s="119">
        <f t="shared" si="37"/>
        <v>990.6</v>
      </c>
      <c r="K155" s="120"/>
      <c r="L155" s="119">
        <f t="shared" ref="L155" ca="1" si="38">SUM(L152:L160)</f>
        <v>0</v>
      </c>
    </row>
    <row r="156" spans="1:12" ht="15.75" thickBot="1">
      <c r="A156" s="121">
        <f>A134</f>
        <v>1</v>
      </c>
      <c r="B156" s="122">
        <f>B134</f>
        <v>4</v>
      </c>
      <c r="C156" s="10" t="s">
        <v>34</v>
      </c>
      <c r="D156" s="12" t="s">
        <v>35</v>
      </c>
      <c r="E156" s="82" t="s">
        <v>93</v>
      </c>
      <c r="F156" s="66">
        <v>75</v>
      </c>
      <c r="G156" s="66">
        <v>4.6100000000000003</v>
      </c>
      <c r="H156" s="66">
        <v>2.74</v>
      </c>
      <c r="I156" s="66">
        <v>14.5</v>
      </c>
      <c r="J156" s="111">
        <v>101</v>
      </c>
      <c r="K156" s="112">
        <v>410</v>
      </c>
      <c r="L156" s="111">
        <v>18.899999999999999</v>
      </c>
    </row>
    <row r="157" spans="1:12" ht="15.75" thickBot="1">
      <c r="A157" s="108"/>
      <c r="B157" s="109"/>
      <c r="C157" s="11"/>
      <c r="D157" s="12" t="s">
        <v>31</v>
      </c>
      <c r="E157" s="100" t="s">
        <v>63</v>
      </c>
      <c r="F157" s="70">
        <v>200</v>
      </c>
      <c r="G157" s="70" t="s">
        <v>64</v>
      </c>
      <c r="H157" s="70" t="s">
        <v>65</v>
      </c>
      <c r="I157" s="70" t="s">
        <v>66</v>
      </c>
      <c r="J157" s="111">
        <v>60</v>
      </c>
      <c r="K157" s="112">
        <v>376</v>
      </c>
      <c r="L157" s="111">
        <v>3.8</v>
      </c>
    </row>
    <row r="158" spans="1:12" ht="15.75" thickBot="1">
      <c r="A158" s="108"/>
      <c r="B158" s="109"/>
      <c r="C158" s="11"/>
      <c r="D158" s="6"/>
      <c r="E158" s="100" t="s">
        <v>67</v>
      </c>
      <c r="F158" s="71"/>
      <c r="G158" s="71"/>
      <c r="H158" s="71"/>
      <c r="I158" s="71"/>
      <c r="J158" s="111"/>
      <c r="K158" s="112"/>
      <c r="L158" s="111">
        <v>34.4</v>
      </c>
    </row>
    <row r="159" spans="1:12" ht="15.75" thickBot="1">
      <c r="A159" s="108"/>
      <c r="B159" s="109"/>
      <c r="C159" s="11"/>
      <c r="D159" s="6"/>
      <c r="E159" s="100" t="s">
        <v>95</v>
      </c>
      <c r="F159" s="71" t="s">
        <v>86</v>
      </c>
      <c r="G159" s="71"/>
      <c r="H159" s="71"/>
      <c r="I159" s="71"/>
      <c r="J159" s="111"/>
      <c r="K159" s="112"/>
      <c r="L159" s="111">
        <v>32.299999999999997</v>
      </c>
    </row>
    <row r="160" spans="1:12" ht="15">
      <c r="A160" s="115"/>
      <c r="B160" s="116"/>
      <c r="C160" s="8"/>
      <c r="D160" s="117" t="s">
        <v>39</v>
      </c>
      <c r="E160" s="118"/>
      <c r="F160" s="119">
        <f>SUM(F156:F159)</f>
        <v>275</v>
      </c>
      <c r="G160" s="119">
        <f t="shared" ref="G160:J160" si="39">SUM(G156:G159)</f>
        <v>4.6100000000000003</v>
      </c>
      <c r="H160" s="119">
        <f t="shared" si="39"/>
        <v>2.74</v>
      </c>
      <c r="I160" s="119">
        <f t="shared" si="39"/>
        <v>14.5</v>
      </c>
      <c r="J160" s="119">
        <f t="shared" si="39"/>
        <v>161</v>
      </c>
      <c r="K160" s="120"/>
      <c r="L160" s="119">
        <f t="shared" ref="L160" ca="1" si="40">SUM(L153:L159)</f>
        <v>0</v>
      </c>
    </row>
    <row r="161" spans="1:12" ht="15">
      <c r="A161" s="121">
        <f>A134</f>
        <v>1</v>
      </c>
      <c r="B161" s="122">
        <f>B134</f>
        <v>4</v>
      </c>
      <c r="C161" s="10" t="s">
        <v>36</v>
      </c>
      <c r="D161" s="7" t="s">
        <v>21</v>
      </c>
      <c r="E161" s="114"/>
      <c r="F161" s="111"/>
      <c r="G161" s="111"/>
      <c r="H161" s="111"/>
      <c r="I161" s="111"/>
      <c r="J161" s="111"/>
      <c r="K161" s="112"/>
      <c r="L161" s="111"/>
    </row>
    <row r="162" spans="1:12" ht="15">
      <c r="A162" s="108"/>
      <c r="B162" s="109"/>
      <c r="C162" s="11"/>
      <c r="D162" s="7" t="s">
        <v>30</v>
      </c>
      <c r="E162" s="114"/>
      <c r="F162" s="111"/>
      <c r="G162" s="111"/>
      <c r="H162" s="111"/>
      <c r="I162" s="111"/>
      <c r="J162" s="111"/>
      <c r="K162" s="112"/>
      <c r="L162" s="111"/>
    </row>
    <row r="163" spans="1:12" ht="15">
      <c r="A163" s="108"/>
      <c r="B163" s="109"/>
      <c r="C163" s="11"/>
      <c r="D163" s="7" t="s">
        <v>31</v>
      </c>
      <c r="E163" s="114"/>
      <c r="F163" s="111"/>
      <c r="G163" s="111"/>
      <c r="H163" s="111"/>
      <c r="I163" s="111"/>
      <c r="J163" s="111"/>
      <c r="K163" s="112"/>
      <c r="L163" s="111"/>
    </row>
    <row r="164" spans="1:12" ht="15">
      <c r="A164" s="108"/>
      <c r="B164" s="109"/>
      <c r="C164" s="11"/>
      <c r="D164" s="7" t="s">
        <v>23</v>
      </c>
      <c r="E164" s="114"/>
      <c r="F164" s="111"/>
      <c r="G164" s="111"/>
      <c r="H164" s="111"/>
      <c r="I164" s="111"/>
      <c r="J164" s="111"/>
      <c r="K164" s="112"/>
      <c r="L164" s="111"/>
    </row>
    <row r="165" spans="1:12" ht="15">
      <c r="A165" s="108"/>
      <c r="B165" s="109"/>
      <c r="C165" s="11"/>
      <c r="D165" s="6"/>
      <c r="E165" s="114"/>
      <c r="F165" s="111"/>
      <c r="G165" s="111"/>
      <c r="H165" s="111"/>
      <c r="I165" s="111"/>
      <c r="J165" s="111"/>
      <c r="K165" s="112"/>
      <c r="L165" s="111"/>
    </row>
    <row r="166" spans="1:12" ht="15">
      <c r="A166" s="108"/>
      <c r="B166" s="109"/>
      <c r="C166" s="11"/>
      <c r="D166" s="6"/>
      <c r="E166" s="114"/>
      <c r="F166" s="111"/>
      <c r="G166" s="111"/>
      <c r="H166" s="111"/>
      <c r="I166" s="111"/>
      <c r="J166" s="111"/>
      <c r="K166" s="112"/>
      <c r="L166" s="111"/>
    </row>
    <row r="167" spans="1:12" ht="15">
      <c r="A167" s="115"/>
      <c r="B167" s="116"/>
      <c r="C167" s="8"/>
      <c r="D167" s="117" t="s">
        <v>39</v>
      </c>
      <c r="E167" s="118"/>
      <c r="F167" s="119">
        <f>SUM(F161:F166)</f>
        <v>0</v>
      </c>
      <c r="G167" s="119">
        <f t="shared" ref="G167:J167" si="41">SUM(G161:G166)</f>
        <v>0</v>
      </c>
      <c r="H167" s="119">
        <f t="shared" si="41"/>
        <v>0</v>
      </c>
      <c r="I167" s="119">
        <f t="shared" si="41"/>
        <v>0</v>
      </c>
      <c r="J167" s="119">
        <f t="shared" si="41"/>
        <v>0</v>
      </c>
      <c r="K167" s="120"/>
      <c r="L167" s="119">
        <f t="shared" ref="L167" ca="1" si="42">SUM(L161:L169)</f>
        <v>0</v>
      </c>
    </row>
    <row r="168" spans="1:12" ht="15">
      <c r="A168" s="121">
        <f>A134</f>
        <v>1</v>
      </c>
      <c r="B168" s="122">
        <f>B134</f>
        <v>4</v>
      </c>
      <c r="C168" s="10" t="s">
        <v>37</v>
      </c>
      <c r="D168" s="12" t="s">
        <v>38</v>
      </c>
      <c r="E168" s="114"/>
      <c r="F168" s="111"/>
      <c r="G168" s="111"/>
      <c r="H168" s="111"/>
      <c r="I168" s="111"/>
      <c r="J168" s="111"/>
      <c r="K168" s="112"/>
      <c r="L168" s="111"/>
    </row>
    <row r="169" spans="1:12" ht="15">
      <c r="A169" s="108"/>
      <c r="B169" s="109"/>
      <c r="C169" s="11"/>
      <c r="D169" s="12" t="s">
        <v>35</v>
      </c>
      <c r="E169" s="114"/>
      <c r="F169" s="111"/>
      <c r="G169" s="111"/>
      <c r="H169" s="111"/>
      <c r="I169" s="111"/>
      <c r="J169" s="111"/>
      <c r="K169" s="112"/>
      <c r="L169" s="111"/>
    </row>
    <row r="170" spans="1:12" ht="15">
      <c r="A170" s="108"/>
      <c r="B170" s="109"/>
      <c r="C170" s="11"/>
      <c r="D170" s="12" t="s">
        <v>31</v>
      </c>
      <c r="E170" s="114"/>
      <c r="F170" s="111"/>
      <c r="G170" s="111"/>
      <c r="H170" s="111"/>
      <c r="I170" s="111"/>
      <c r="J170" s="111"/>
      <c r="K170" s="112"/>
      <c r="L170" s="111"/>
    </row>
    <row r="171" spans="1:12" ht="15">
      <c r="A171" s="108"/>
      <c r="B171" s="109"/>
      <c r="C171" s="11"/>
      <c r="D171" s="12" t="s">
        <v>24</v>
      </c>
      <c r="E171" s="114"/>
      <c r="F171" s="111"/>
      <c r="G171" s="111"/>
      <c r="H171" s="111"/>
      <c r="I171" s="111"/>
      <c r="J171" s="111"/>
      <c r="K171" s="112"/>
      <c r="L171" s="111"/>
    </row>
    <row r="172" spans="1:12" ht="15">
      <c r="A172" s="108"/>
      <c r="B172" s="109"/>
      <c r="C172" s="11"/>
      <c r="D172" s="6"/>
      <c r="E172" s="114"/>
      <c r="F172" s="111"/>
      <c r="G172" s="111"/>
      <c r="H172" s="111"/>
      <c r="I172" s="111"/>
      <c r="J172" s="111"/>
      <c r="K172" s="112"/>
      <c r="L172" s="111"/>
    </row>
    <row r="173" spans="1:12" ht="15.75" customHeight="1">
      <c r="A173" s="108"/>
      <c r="B173" s="109"/>
      <c r="C173" s="11"/>
      <c r="D173" s="6"/>
      <c r="E173" s="114"/>
      <c r="F173" s="111"/>
      <c r="G173" s="111"/>
      <c r="H173" s="111"/>
      <c r="I173" s="111"/>
      <c r="J173" s="111"/>
      <c r="K173" s="112"/>
      <c r="L173" s="111"/>
    </row>
    <row r="174" spans="1:12" ht="15">
      <c r="A174" s="115"/>
      <c r="B174" s="116"/>
      <c r="C174" s="8"/>
      <c r="D174" s="130" t="s">
        <v>39</v>
      </c>
      <c r="E174" s="118"/>
      <c r="F174" s="119">
        <f>SUM(F168:F173)</f>
        <v>0</v>
      </c>
      <c r="G174" s="119">
        <f t="shared" ref="G174:J174" si="43">SUM(G168:G173)</f>
        <v>0</v>
      </c>
      <c r="H174" s="119">
        <f t="shared" si="43"/>
        <v>0</v>
      </c>
      <c r="I174" s="119">
        <f t="shared" si="43"/>
        <v>0</v>
      </c>
      <c r="J174" s="119">
        <f t="shared" si="43"/>
        <v>0</v>
      </c>
      <c r="K174" s="120"/>
      <c r="L174" s="119">
        <f t="shared" ref="L174" ca="1" si="44">SUM(L168:L176)</f>
        <v>0</v>
      </c>
    </row>
    <row r="175" spans="1:12" ht="15.75" thickBot="1">
      <c r="A175" s="131">
        <f>A134</f>
        <v>1</v>
      </c>
      <c r="B175" s="132">
        <f>B134</f>
        <v>4</v>
      </c>
      <c r="C175" s="150" t="s">
        <v>4</v>
      </c>
      <c r="D175" s="151"/>
      <c r="E175" s="133"/>
      <c r="F175" s="134">
        <f>F141+F145+F155+F160+F167+F174</f>
        <v>1425</v>
      </c>
      <c r="G175" s="134">
        <f t="shared" ref="G175:J175" si="45">G141+G145+G155+G160+G167+G174</f>
        <v>63.919999999999995</v>
      </c>
      <c r="H175" s="134">
        <f t="shared" si="45"/>
        <v>52.955000000000005</v>
      </c>
      <c r="I175" s="134">
        <f t="shared" si="45"/>
        <v>346</v>
      </c>
      <c r="J175" s="134">
        <f t="shared" si="45"/>
        <v>1898.9</v>
      </c>
      <c r="K175" s="135"/>
      <c r="L175" s="134">
        <f t="shared" ref="L175" ca="1" si="46">L141+L145+L155+L160+L167+L174</f>
        <v>0</v>
      </c>
    </row>
    <row r="176" spans="1:12" ht="15.75" thickBot="1">
      <c r="A176" s="104">
        <v>1</v>
      </c>
      <c r="B176" s="105">
        <v>5</v>
      </c>
      <c r="C176" s="24" t="s">
        <v>20</v>
      </c>
      <c r="D176" s="5" t="s">
        <v>21</v>
      </c>
      <c r="E176" s="82" t="s">
        <v>117</v>
      </c>
      <c r="F176" s="96" t="s">
        <v>118</v>
      </c>
      <c r="G176" s="66">
        <v>45.3</v>
      </c>
      <c r="H176" s="66">
        <v>13.2</v>
      </c>
      <c r="I176" s="66">
        <v>47</v>
      </c>
      <c r="J176" s="106">
        <v>495.8</v>
      </c>
      <c r="K176" s="107">
        <v>223</v>
      </c>
      <c r="L176" s="106">
        <v>61.25</v>
      </c>
    </row>
    <row r="177" spans="1:12" ht="15">
      <c r="A177" s="108"/>
      <c r="B177" s="109"/>
      <c r="C177" s="11"/>
      <c r="D177" s="6"/>
      <c r="E177" s="110"/>
      <c r="F177" s="110"/>
      <c r="G177" s="110"/>
      <c r="H177" s="110"/>
      <c r="I177" s="110"/>
      <c r="J177" s="111"/>
      <c r="K177" s="112"/>
      <c r="L177" s="111"/>
    </row>
    <row r="178" spans="1:12" ht="15.75" thickBot="1">
      <c r="A178" s="108"/>
      <c r="B178" s="109"/>
      <c r="C178" s="11"/>
      <c r="D178" s="7" t="s">
        <v>22</v>
      </c>
      <c r="E178" s="100" t="s">
        <v>63</v>
      </c>
      <c r="F178" s="71">
        <v>200</v>
      </c>
      <c r="G178" s="98" t="s">
        <v>64</v>
      </c>
      <c r="H178" s="98" t="s">
        <v>65</v>
      </c>
      <c r="I178" s="98" t="s">
        <v>66</v>
      </c>
      <c r="J178" s="111">
        <v>60</v>
      </c>
      <c r="K178" s="112">
        <v>376</v>
      </c>
      <c r="L178" s="111">
        <v>3.8</v>
      </c>
    </row>
    <row r="179" spans="1:12" ht="15.75" thickBot="1">
      <c r="A179" s="108"/>
      <c r="B179" s="109"/>
      <c r="C179" s="11"/>
      <c r="D179" s="7" t="s">
        <v>23</v>
      </c>
      <c r="E179" s="100" t="s">
        <v>49</v>
      </c>
      <c r="F179" s="71">
        <v>30</v>
      </c>
      <c r="G179" s="71">
        <v>2.2999999999999998</v>
      </c>
      <c r="H179" s="71">
        <v>0.2</v>
      </c>
      <c r="I179" s="71">
        <v>14.8</v>
      </c>
      <c r="J179" s="111">
        <v>70.5</v>
      </c>
      <c r="K179" s="112"/>
      <c r="L179" s="111">
        <v>2.7</v>
      </c>
    </row>
    <row r="180" spans="1:12" ht="15.75" thickBot="1">
      <c r="A180" s="108"/>
      <c r="B180" s="109"/>
      <c r="C180" s="11"/>
      <c r="D180" s="7" t="s">
        <v>24</v>
      </c>
      <c r="E180" s="100" t="s">
        <v>53</v>
      </c>
      <c r="F180" s="71" t="s">
        <v>119</v>
      </c>
      <c r="G180" s="71"/>
      <c r="H180" s="71"/>
      <c r="I180" s="71"/>
      <c r="J180" s="111"/>
      <c r="K180" s="112"/>
      <c r="L180" s="111">
        <v>18.8</v>
      </c>
    </row>
    <row r="181" spans="1:12" ht="15">
      <c r="A181" s="108"/>
      <c r="B181" s="109"/>
      <c r="C181" s="11"/>
      <c r="D181" s="6"/>
      <c r="E181" s="114"/>
      <c r="F181" s="111"/>
      <c r="G181" s="111"/>
      <c r="H181" s="111"/>
      <c r="I181" s="111"/>
      <c r="J181" s="111"/>
      <c r="K181" s="112"/>
      <c r="L181" s="111"/>
    </row>
    <row r="182" spans="1:12" ht="15">
      <c r="A182" s="108"/>
      <c r="B182" s="109"/>
      <c r="C182" s="11"/>
      <c r="D182" s="6"/>
      <c r="E182" s="114"/>
      <c r="F182" s="111"/>
      <c r="G182" s="111"/>
      <c r="H182" s="111"/>
      <c r="I182" s="111"/>
      <c r="J182" s="111"/>
      <c r="K182" s="112"/>
      <c r="L182" s="111"/>
    </row>
    <row r="183" spans="1:12" ht="15.75" thickBot="1">
      <c r="A183" s="115"/>
      <c r="B183" s="116"/>
      <c r="C183" s="8"/>
      <c r="D183" s="117" t="s">
        <v>39</v>
      </c>
      <c r="E183" s="118"/>
      <c r="F183" s="119">
        <f>SUM(F176:F182)</f>
        <v>230</v>
      </c>
      <c r="G183" s="119">
        <f t="shared" ref="G183:J183" si="47">SUM(G176:G182)</f>
        <v>47.599999999999994</v>
      </c>
      <c r="H183" s="119">
        <f t="shared" si="47"/>
        <v>13.399999999999999</v>
      </c>
      <c r="I183" s="119">
        <f t="shared" si="47"/>
        <v>61.8</v>
      </c>
      <c r="J183" s="119">
        <f t="shared" si="47"/>
        <v>626.29999999999995</v>
      </c>
      <c r="K183" s="120"/>
      <c r="L183" s="119">
        <f t="shared" si="34"/>
        <v>86.55</v>
      </c>
    </row>
    <row r="184" spans="1:12" ht="15.75" thickBot="1">
      <c r="A184" s="121">
        <f>A176</f>
        <v>1</v>
      </c>
      <c r="B184" s="122">
        <f>B176</f>
        <v>5</v>
      </c>
      <c r="C184" s="10" t="s">
        <v>25</v>
      </c>
      <c r="D184" s="12" t="s">
        <v>24</v>
      </c>
      <c r="E184" s="102" t="s">
        <v>100</v>
      </c>
      <c r="F184" s="96">
        <v>75</v>
      </c>
      <c r="G184" s="66">
        <v>4.28</v>
      </c>
      <c r="H184" s="66">
        <v>5.37</v>
      </c>
      <c r="I184" s="66">
        <v>25.1</v>
      </c>
      <c r="J184" s="111">
        <v>166</v>
      </c>
      <c r="K184" s="112"/>
      <c r="L184" s="111">
        <v>23.65</v>
      </c>
    </row>
    <row r="185" spans="1:12" ht="15.75" thickBot="1">
      <c r="A185" s="108"/>
      <c r="B185" s="109"/>
      <c r="C185" s="11"/>
      <c r="D185" s="6"/>
      <c r="E185" s="100" t="s">
        <v>94</v>
      </c>
      <c r="F185" s="71" t="s">
        <v>86</v>
      </c>
      <c r="G185" s="71"/>
      <c r="H185" s="71"/>
      <c r="I185" s="71"/>
      <c r="J185" s="111"/>
      <c r="K185" s="112"/>
      <c r="L185" s="111">
        <v>29</v>
      </c>
    </row>
    <row r="186" spans="1:12" ht="15.75" thickBot="1">
      <c r="A186" s="108"/>
      <c r="B186" s="109"/>
      <c r="C186" s="11"/>
      <c r="D186" s="6"/>
      <c r="E186" s="100" t="s">
        <v>87</v>
      </c>
      <c r="F186" s="139" t="s">
        <v>86</v>
      </c>
      <c r="G186" s="141"/>
      <c r="H186" s="141"/>
      <c r="I186" s="141"/>
      <c r="J186" s="111"/>
      <c r="K186" s="112"/>
      <c r="L186" s="111">
        <v>34.4</v>
      </c>
    </row>
    <row r="187" spans="1:12" ht="15">
      <c r="A187" s="115"/>
      <c r="B187" s="116"/>
      <c r="C187" s="8"/>
      <c r="D187" s="117" t="s">
        <v>39</v>
      </c>
      <c r="E187" s="118"/>
      <c r="F187" s="119">
        <f>SUM(F184:F186)</f>
        <v>75</v>
      </c>
      <c r="G187" s="119">
        <f t="shared" ref="G187:J187" si="48">SUM(G184:G186)</f>
        <v>4.28</v>
      </c>
      <c r="H187" s="119">
        <f t="shared" si="48"/>
        <v>5.37</v>
      </c>
      <c r="I187" s="119">
        <f t="shared" si="48"/>
        <v>25.1</v>
      </c>
      <c r="J187" s="119">
        <f t="shared" si="48"/>
        <v>166</v>
      </c>
      <c r="K187" s="120"/>
      <c r="L187" s="119">
        <f t="shared" ref="L187" ca="1" si="49">SUM(L184:L192)</f>
        <v>0</v>
      </c>
    </row>
    <row r="188" spans="1:12" ht="15.75" thickBot="1">
      <c r="A188" s="121">
        <f>A176</f>
        <v>1</v>
      </c>
      <c r="B188" s="122">
        <f>B176</f>
        <v>5</v>
      </c>
      <c r="C188" s="10" t="s">
        <v>26</v>
      </c>
      <c r="D188" s="7" t="s">
        <v>27</v>
      </c>
      <c r="E188" s="114"/>
      <c r="F188" s="111"/>
      <c r="G188" s="111"/>
      <c r="H188" s="111"/>
      <c r="I188" s="111"/>
      <c r="J188" s="111"/>
      <c r="K188" s="112"/>
      <c r="L188" s="111"/>
    </row>
    <row r="189" spans="1:12" ht="30.75" thickBot="1">
      <c r="A189" s="108"/>
      <c r="B189" s="109"/>
      <c r="C189" s="11"/>
      <c r="D189" s="7" t="s">
        <v>28</v>
      </c>
      <c r="E189" s="82" t="s">
        <v>96</v>
      </c>
      <c r="F189" s="66">
        <v>260</v>
      </c>
      <c r="G189" s="90">
        <v>2.2599999999999998</v>
      </c>
      <c r="H189" s="90">
        <v>5.38</v>
      </c>
      <c r="I189" s="90">
        <v>12.84</v>
      </c>
      <c r="J189" s="67">
        <v>112.8</v>
      </c>
      <c r="K189" s="89">
        <v>96</v>
      </c>
      <c r="L189" s="111">
        <v>20.6</v>
      </c>
    </row>
    <row r="190" spans="1:12" ht="16.5" thickBot="1">
      <c r="A190" s="108"/>
      <c r="B190" s="109"/>
      <c r="C190" s="11"/>
      <c r="D190" s="7" t="s">
        <v>29</v>
      </c>
      <c r="E190" s="88" t="s">
        <v>120</v>
      </c>
      <c r="F190" s="91">
        <v>90</v>
      </c>
      <c r="G190" s="91">
        <v>7.21</v>
      </c>
      <c r="H190" s="91">
        <v>2.46</v>
      </c>
      <c r="I190" s="91">
        <v>6.84</v>
      </c>
      <c r="J190" s="88">
        <v>79</v>
      </c>
      <c r="K190" s="88">
        <v>240</v>
      </c>
      <c r="L190" s="111">
        <v>32.200000000000003</v>
      </c>
    </row>
    <row r="191" spans="1:12" ht="15.75" thickBot="1">
      <c r="A191" s="108"/>
      <c r="B191" s="109"/>
      <c r="C191" s="11"/>
      <c r="D191" s="7" t="s">
        <v>30</v>
      </c>
      <c r="E191" s="100" t="s">
        <v>81</v>
      </c>
      <c r="F191" s="71">
        <v>150</v>
      </c>
      <c r="G191" s="71">
        <v>3.06</v>
      </c>
      <c r="H191" s="71">
        <v>4.8</v>
      </c>
      <c r="I191" s="71">
        <v>20.399999999999999</v>
      </c>
      <c r="J191" s="72">
        <v>137</v>
      </c>
      <c r="K191" s="100">
        <v>312</v>
      </c>
      <c r="L191" s="111">
        <v>22.45</v>
      </c>
    </row>
    <row r="192" spans="1:12" ht="30.75" thickBot="1">
      <c r="A192" s="108"/>
      <c r="B192" s="109"/>
      <c r="C192" s="11"/>
      <c r="D192" s="7" t="s">
        <v>31</v>
      </c>
      <c r="E192" s="100" t="s">
        <v>57</v>
      </c>
      <c r="F192" s="70">
        <v>200</v>
      </c>
      <c r="G192" s="70">
        <v>0.08</v>
      </c>
      <c r="H192" s="70" t="s">
        <v>58</v>
      </c>
      <c r="I192" s="70">
        <v>26.3</v>
      </c>
      <c r="J192" s="100">
        <v>105</v>
      </c>
      <c r="K192" s="77" t="s">
        <v>59</v>
      </c>
      <c r="L192" s="111">
        <v>14.5</v>
      </c>
    </row>
    <row r="193" spans="1:12" ht="15.75" thickBot="1">
      <c r="A193" s="108"/>
      <c r="B193" s="109"/>
      <c r="C193" s="11"/>
      <c r="D193" s="7" t="s">
        <v>32</v>
      </c>
      <c r="E193" s="100" t="s">
        <v>75</v>
      </c>
      <c r="F193" s="70">
        <v>25</v>
      </c>
      <c r="G193" s="70">
        <v>2.98</v>
      </c>
      <c r="H193" s="70">
        <v>0.375</v>
      </c>
      <c r="I193" s="70">
        <v>18.100000000000001</v>
      </c>
      <c r="J193" s="100">
        <v>87</v>
      </c>
      <c r="K193" s="100" t="s">
        <v>89</v>
      </c>
      <c r="L193" s="111">
        <v>2.7</v>
      </c>
    </row>
    <row r="194" spans="1:12" ht="15.75" thickBot="1">
      <c r="A194" s="108"/>
      <c r="B194" s="109"/>
      <c r="C194" s="11"/>
      <c r="D194" s="7" t="s">
        <v>33</v>
      </c>
      <c r="E194" s="100" t="s">
        <v>76</v>
      </c>
      <c r="F194" s="70">
        <v>25</v>
      </c>
      <c r="G194" s="70">
        <v>5.96</v>
      </c>
      <c r="H194" s="70">
        <v>0.1</v>
      </c>
      <c r="I194" s="70">
        <v>48.3</v>
      </c>
      <c r="J194" s="100">
        <v>232</v>
      </c>
      <c r="K194" s="100" t="s">
        <v>89</v>
      </c>
      <c r="L194" s="111">
        <v>3</v>
      </c>
    </row>
    <row r="195" spans="1:12" ht="15.75" thickBot="1">
      <c r="A195" s="108"/>
      <c r="B195" s="109"/>
      <c r="C195" s="11"/>
      <c r="D195" s="6"/>
      <c r="E195" s="100" t="s">
        <v>53</v>
      </c>
      <c r="F195" s="71" t="s">
        <v>86</v>
      </c>
      <c r="G195" s="71"/>
      <c r="H195" s="71"/>
      <c r="I195" s="71"/>
      <c r="J195" s="111"/>
      <c r="K195" s="112"/>
      <c r="L195" s="111">
        <v>18.8</v>
      </c>
    </row>
    <row r="196" spans="1:12" ht="15">
      <c r="A196" s="108"/>
      <c r="B196" s="109"/>
      <c r="C196" s="11"/>
      <c r="D196" s="6"/>
      <c r="E196" s="114"/>
      <c r="F196" s="111"/>
      <c r="G196" s="111"/>
      <c r="H196" s="111"/>
      <c r="I196" s="111"/>
      <c r="J196" s="111"/>
      <c r="K196" s="112"/>
      <c r="L196" s="111"/>
    </row>
    <row r="197" spans="1:12" ht="15.75" thickBot="1">
      <c r="A197" s="115"/>
      <c r="B197" s="116"/>
      <c r="C197" s="8"/>
      <c r="D197" s="117" t="s">
        <v>39</v>
      </c>
      <c r="E197" s="118"/>
      <c r="F197" s="119">
        <f>SUM(F188:F196)</f>
        <v>750</v>
      </c>
      <c r="G197" s="119">
        <f t="shared" ref="G197:J197" si="50">SUM(G188:G196)</f>
        <v>21.55</v>
      </c>
      <c r="H197" s="119">
        <f t="shared" si="50"/>
        <v>13.115</v>
      </c>
      <c r="I197" s="119">
        <f t="shared" si="50"/>
        <v>132.77999999999997</v>
      </c>
      <c r="J197" s="119">
        <f t="shared" si="50"/>
        <v>752.8</v>
      </c>
      <c r="K197" s="120"/>
      <c r="L197" s="119">
        <f t="shared" ref="L197" ca="1" si="51">SUM(L194:L202)</f>
        <v>0</v>
      </c>
    </row>
    <row r="198" spans="1:12" ht="15.75" thickBot="1">
      <c r="A198" s="121">
        <f>A176</f>
        <v>1</v>
      </c>
      <c r="B198" s="122">
        <f>B176</f>
        <v>5</v>
      </c>
      <c r="C198" s="10" t="s">
        <v>34</v>
      </c>
      <c r="D198" s="12" t="s">
        <v>35</v>
      </c>
      <c r="E198" s="102" t="s">
        <v>100</v>
      </c>
      <c r="F198" s="96">
        <v>75</v>
      </c>
      <c r="G198" s="66">
        <v>4.28</v>
      </c>
      <c r="H198" s="66">
        <v>5.37</v>
      </c>
      <c r="I198" s="66">
        <v>25.1</v>
      </c>
      <c r="J198" s="111">
        <v>166</v>
      </c>
      <c r="K198" s="112"/>
      <c r="L198" s="111">
        <v>23.65</v>
      </c>
    </row>
    <row r="199" spans="1:12" ht="15.75" thickBot="1">
      <c r="A199" s="108"/>
      <c r="B199" s="109"/>
      <c r="C199" s="11"/>
      <c r="D199" s="12" t="s">
        <v>31</v>
      </c>
      <c r="E199" s="100" t="s">
        <v>51</v>
      </c>
      <c r="F199" s="71">
        <v>200</v>
      </c>
      <c r="G199" s="71">
        <v>4.08</v>
      </c>
      <c r="H199" s="71">
        <v>3.54</v>
      </c>
      <c r="I199" s="71">
        <v>17.5</v>
      </c>
      <c r="J199" s="111">
        <v>119</v>
      </c>
      <c r="K199" s="112">
        <v>382</v>
      </c>
      <c r="L199" s="111">
        <v>12.4</v>
      </c>
    </row>
    <row r="200" spans="1:12" ht="15.75" thickBot="1">
      <c r="A200" s="108"/>
      <c r="B200" s="109"/>
      <c r="C200" s="11"/>
      <c r="D200" s="6"/>
      <c r="E200" s="100" t="s">
        <v>121</v>
      </c>
      <c r="F200" s="71" t="s">
        <v>86</v>
      </c>
      <c r="G200" s="71"/>
      <c r="H200" s="71"/>
      <c r="I200" s="71"/>
      <c r="J200" s="111"/>
      <c r="K200" s="112"/>
      <c r="L200" s="111">
        <v>36</v>
      </c>
    </row>
    <row r="201" spans="1:12" ht="15">
      <c r="A201" s="108"/>
      <c r="B201" s="109"/>
      <c r="C201" s="11"/>
      <c r="D201" s="6"/>
      <c r="E201" s="114"/>
      <c r="F201" s="111"/>
      <c r="G201" s="111"/>
      <c r="H201" s="111"/>
      <c r="I201" s="111"/>
      <c r="J201" s="111"/>
      <c r="K201" s="112"/>
      <c r="L201" s="111"/>
    </row>
    <row r="202" spans="1:12" ht="15">
      <c r="A202" s="115"/>
      <c r="B202" s="116"/>
      <c r="C202" s="8"/>
      <c r="D202" s="117" t="s">
        <v>39</v>
      </c>
      <c r="E202" s="118"/>
      <c r="F202" s="119">
        <f>SUM(F198:F201)</f>
        <v>275</v>
      </c>
      <c r="G202" s="119">
        <f t="shared" ref="G202:J202" si="52">SUM(G198:G201)</f>
        <v>8.36</v>
      </c>
      <c r="H202" s="119">
        <f t="shared" si="52"/>
        <v>8.91</v>
      </c>
      <c r="I202" s="119">
        <f t="shared" si="52"/>
        <v>42.6</v>
      </c>
      <c r="J202" s="119">
        <f t="shared" si="52"/>
        <v>285</v>
      </c>
      <c r="K202" s="120"/>
      <c r="L202" s="119">
        <f t="shared" ref="L202" ca="1" si="53">SUM(L195:L201)</f>
        <v>0</v>
      </c>
    </row>
    <row r="203" spans="1:12" ht="15">
      <c r="A203" s="121">
        <f>A176</f>
        <v>1</v>
      </c>
      <c r="B203" s="122">
        <f>B176</f>
        <v>5</v>
      </c>
      <c r="C203" s="10" t="s">
        <v>36</v>
      </c>
      <c r="D203" s="7" t="s">
        <v>21</v>
      </c>
      <c r="E203" s="114"/>
      <c r="F203" s="111"/>
      <c r="G203" s="111"/>
      <c r="H203" s="111"/>
      <c r="I203" s="111"/>
      <c r="J203" s="111"/>
      <c r="K203" s="112"/>
      <c r="L203" s="111"/>
    </row>
    <row r="204" spans="1:12" ht="15">
      <c r="A204" s="108"/>
      <c r="B204" s="109"/>
      <c r="C204" s="11"/>
      <c r="D204" s="7" t="s">
        <v>30</v>
      </c>
      <c r="E204" s="114"/>
      <c r="F204" s="111"/>
      <c r="G204" s="111"/>
      <c r="H204" s="111"/>
      <c r="I204" s="111"/>
      <c r="J204" s="111"/>
      <c r="K204" s="112"/>
      <c r="L204" s="111"/>
    </row>
    <row r="205" spans="1:12" ht="15">
      <c r="A205" s="108"/>
      <c r="B205" s="109"/>
      <c r="C205" s="11"/>
      <c r="D205" s="7" t="s">
        <v>31</v>
      </c>
      <c r="E205" s="114"/>
      <c r="F205" s="111"/>
      <c r="G205" s="111"/>
      <c r="H205" s="111"/>
      <c r="I205" s="111"/>
      <c r="J205" s="111"/>
      <c r="K205" s="112"/>
      <c r="L205" s="111"/>
    </row>
    <row r="206" spans="1:12" ht="15">
      <c r="A206" s="108"/>
      <c r="B206" s="109"/>
      <c r="C206" s="11"/>
      <c r="D206" s="7" t="s">
        <v>23</v>
      </c>
      <c r="E206" s="114"/>
      <c r="F206" s="111"/>
      <c r="G206" s="111"/>
      <c r="H206" s="111"/>
      <c r="I206" s="111"/>
      <c r="J206" s="111"/>
      <c r="K206" s="112"/>
      <c r="L206" s="111"/>
    </row>
    <row r="207" spans="1:12" ht="15">
      <c r="A207" s="108"/>
      <c r="B207" s="109"/>
      <c r="C207" s="11"/>
      <c r="D207" s="6"/>
      <c r="E207" s="114"/>
      <c r="F207" s="111"/>
      <c r="G207" s="111"/>
      <c r="H207" s="111"/>
      <c r="I207" s="111"/>
      <c r="J207" s="111"/>
      <c r="K207" s="112"/>
      <c r="L207" s="111"/>
    </row>
    <row r="208" spans="1:12" ht="15">
      <c r="A208" s="108"/>
      <c r="B208" s="109"/>
      <c r="C208" s="11"/>
      <c r="D208" s="6"/>
      <c r="E208" s="114"/>
      <c r="F208" s="111"/>
      <c r="G208" s="111"/>
      <c r="H208" s="111"/>
      <c r="I208" s="111"/>
      <c r="J208" s="111"/>
      <c r="K208" s="112"/>
      <c r="L208" s="111"/>
    </row>
    <row r="209" spans="1:12" ht="15">
      <c r="A209" s="115"/>
      <c r="B209" s="116"/>
      <c r="C209" s="8"/>
      <c r="D209" s="117" t="s">
        <v>39</v>
      </c>
      <c r="E209" s="118"/>
      <c r="F209" s="119">
        <f>SUM(F203:F208)</f>
        <v>0</v>
      </c>
      <c r="G209" s="119">
        <f t="shared" ref="G209:J209" si="54">SUM(G203:G208)</f>
        <v>0</v>
      </c>
      <c r="H209" s="119">
        <f t="shared" si="54"/>
        <v>0</v>
      </c>
      <c r="I209" s="119">
        <f t="shared" si="54"/>
        <v>0</v>
      </c>
      <c r="J209" s="119">
        <f t="shared" si="54"/>
        <v>0</v>
      </c>
      <c r="K209" s="120"/>
      <c r="L209" s="119">
        <f t="shared" ref="L209" ca="1" si="55">SUM(L203:L211)</f>
        <v>0</v>
      </c>
    </row>
    <row r="210" spans="1:12" ht="15">
      <c r="A210" s="121">
        <f>A176</f>
        <v>1</v>
      </c>
      <c r="B210" s="122">
        <f>B176</f>
        <v>5</v>
      </c>
      <c r="C210" s="10" t="s">
        <v>37</v>
      </c>
      <c r="D210" s="12" t="s">
        <v>38</v>
      </c>
      <c r="E210" s="114"/>
      <c r="F210" s="111"/>
      <c r="G210" s="111"/>
      <c r="H210" s="111"/>
      <c r="I210" s="111"/>
      <c r="J210" s="111"/>
      <c r="K210" s="112"/>
      <c r="L210" s="111"/>
    </row>
    <row r="211" spans="1:12" ht="15">
      <c r="A211" s="108"/>
      <c r="B211" s="109"/>
      <c r="C211" s="11"/>
      <c r="D211" s="12" t="s">
        <v>35</v>
      </c>
      <c r="E211" s="114"/>
      <c r="F211" s="111"/>
      <c r="G211" s="111"/>
      <c r="H211" s="111"/>
      <c r="I211" s="111"/>
      <c r="J211" s="111"/>
      <c r="K211" s="112"/>
      <c r="L211" s="111"/>
    </row>
    <row r="212" spans="1:12" ht="15">
      <c r="A212" s="108"/>
      <c r="B212" s="109"/>
      <c r="C212" s="11"/>
      <c r="D212" s="12" t="s">
        <v>31</v>
      </c>
      <c r="E212" s="114"/>
      <c r="F212" s="111"/>
      <c r="G212" s="111"/>
      <c r="H212" s="111"/>
      <c r="I212" s="111"/>
      <c r="J212" s="111"/>
      <c r="K212" s="112"/>
      <c r="L212" s="11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56">SUM(G208:G213)</f>
        <v>0</v>
      </c>
      <c r="H214" s="21">
        <f t="shared" ref="H214" si="57">SUM(H208:H213)</f>
        <v>0</v>
      </c>
      <c r="I214" s="21">
        <f t="shared" ref="I214" si="58">SUM(I208:I213)</f>
        <v>0</v>
      </c>
      <c r="J214" s="21">
        <f t="shared" ref="J214" si="59">SUM(J208:J213)</f>
        <v>0</v>
      </c>
      <c r="K214" s="27"/>
      <c r="L214" s="21">
        <f t="shared" ref="L214" ca="1" si="60">SUM(L208:L216)</f>
        <v>0</v>
      </c>
    </row>
    <row r="215" spans="1:12" ht="15.75" customHeight="1">
      <c r="A215" s="31">
        <f>A174</f>
        <v>0</v>
      </c>
      <c r="B215" s="32">
        <f>B174</f>
        <v>0</v>
      </c>
      <c r="C215" s="146" t="s">
        <v>4</v>
      </c>
      <c r="D215" s="147"/>
      <c r="E215" s="33"/>
      <c r="F215" s="34" t="e">
        <f>F181+F185+F195+F200+F207+F214</f>
        <v>#VALUE!</v>
      </c>
      <c r="G215" s="34">
        <f t="shared" ref="G215" si="61">G181+G185+G195+G200+G207+G214</f>
        <v>0</v>
      </c>
      <c r="H215" s="34">
        <f t="shared" ref="H215" si="62">H181+H185+H195+H200+H207+H214</f>
        <v>0</v>
      </c>
      <c r="I215" s="34">
        <f t="shared" ref="I215" si="63">I181+I185+I195+I200+I207+I214</f>
        <v>0</v>
      </c>
      <c r="J215" s="34">
        <f t="shared" ref="J215" si="64">J181+J185+J195+J200+J207+J214</f>
        <v>0</v>
      </c>
      <c r="K215" s="35"/>
      <c r="L215" s="34">
        <f t="shared" ref="L215" ca="1" si="6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66">SUM(G216:G222)</f>
        <v>0</v>
      </c>
      <c r="H223" s="21">
        <f t="shared" ref="H223" si="67">SUM(H216:H222)</f>
        <v>0</v>
      </c>
      <c r="I223" s="21">
        <f t="shared" ref="I223" si="68">SUM(I216:I222)</f>
        <v>0</v>
      </c>
      <c r="J223" s="21">
        <f t="shared" ref="J223" si="69">SUM(J216:J222)</f>
        <v>0</v>
      </c>
      <c r="K223" s="27"/>
      <c r="L223" s="21">
        <f t="shared" ref="L223:L265" si="7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71">SUM(G224:G226)</f>
        <v>0</v>
      </c>
      <c r="H227" s="21">
        <f t="shared" ref="H227" si="72">SUM(H224:H226)</f>
        <v>0</v>
      </c>
      <c r="I227" s="21">
        <f t="shared" ref="I227" si="73">SUM(I224:I226)</f>
        <v>0</v>
      </c>
      <c r="J227" s="21">
        <f t="shared" ref="J227" si="74">SUM(J224:J226)</f>
        <v>0</v>
      </c>
      <c r="K227" s="27"/>
      <c r="L227" s="21">
        <f t="shared" ref="L227" ca="1" si="7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76">SUM(G228:G236)</f>
        <v>0</v>
      </c>
      <c r="H237" s="21">
        <f t="shared" ref="H237" si="77">SUM(H228:H236)</f>
        <v>0</v>
      </c>
      <c r="I237" s="21">
        <f t="shared" ref="I237" si="78">SUM(I228:I236)</f>
        <v>0</v>
      </c>
      <c r="J237" s="21">
        <f t="shared" ref="J237" si="79">SUM(J228:J236)</f>
        <v>0</v>
      </c>
      <c r="K237" s="27"/>
      <c r="L237" s="21">
        <f t="shared" ref="L237" ca="1" si="8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81">SUM(G238:G241)</f>
        <v>0</v>
      </c>
      <c r="H242" s="21">
        <f t="shared" ref="H242" si="82">SUM(H238:H241)</f>
        <v>0</v>
      </c>
      <c r="I242" s="21">
        <f t="shared" ref="I242" si="83">SUM(I238:I241)</f>
        <v>0</v>
      </c>
      <c r="J242" s="21">
        <f t="shared" ref="J242" si="84">SUM(J238:J241)</f>
        <v>0</v>
      </c>
      <c r="K242" s="27"/>
      <c r="L242" s="21">
        <f t="shared" ref="L242" ca="1" si="8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86">SUM(G243:G248)</f>
        <v>0</v>
      </c>
      <c r="H249" s="21">
        <f t="shared" ref="H249" si="87">SUM(H243:H248)</f>
        <v>0</v>
      </c>
      <c r="I249" s="21">
        <f t="shared" ref="I249" si="88">SUM(I243:I248)</f>
        <v>0</v>
      </c>
      <c r="J249" s="21">
        <f t="shared" ref="J249" si="89">SUM(J243:J248)</f>
        <v>0</v>
      </c>
      <c r="K249" s="27"/>
      <c r="L249" s="21">
        <f t="shared" ref="L249" ca="1" si="9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91">SUM(G250:G255)</f>
        <v>0</v>
      </c>
      <c r="H256" s="21">
        <f t="shared" ref="H256" si="92">SUM(H250:H255)</f>
        <v>0</v>
      </c>
      <c r="I256" s="21">
        <f t="shared" ref="I256" si="93">SUM(I250:I255)</f>
        <v>0</v>
      </c>
      <c r="J256" s="21">
        <f t="shared" ref="J256" si="94">SUM(J250:J255)</f>
        <v>0</v>
      </c>
      <c r="K256" s="27"/>
      <c r="L256" s="21">
        <f t="shared" ref="L256" ca="1" si="9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146" t="s">
        <v>4</v>
      </c>
      <c r="D257" s="147"/>
      <c r="E257" s="33"/>
      <c r="F257" s="34">
        <f>F223+F227+F237+F242+F249+F256</f>
        <v>0</v>
      </c>
      <c r="G257" s="34">
        <f t="shared" ref="G257" si="96">G223+G227+G237+G242+G249+G256</f>
        <v>0</v>
      </c>
      <c r="H257" s="34">
        <f t="shared" ref="H257" si="97">H223+H227+H237+H242+H249+H256</f>
        <v>0</v>
      </c>
      <c r="I257" s="34">
        <f t="shared" ref="I257" si="98">I223+I227+I237+I242+I249+I256</f>
        <v>0</v>
      </c>
      <c r="J257" s="34">
        <f t="shared" ref="J257" si="99">J223+J227+J237+J242+J249+J256</f>
        <v>0</v>
      </c>
      <c r="K257" s="35"/>
      <c r="L257" s="34">
        <f t="shared" ref="L257" ca="1" si="10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01">SUM(G258:G264)</f>
        <v>0</v>
      </c>
      <c r="H265" s="21">
        <f t="shared" ref="H265" si="102">SUM(H258:H264)</f>
        <v>0</v>
      </c>
      <c r="I265" s="21">
        <f t="shared" ref="I265" si="103">SUM(I258:I264)</f>
        <v>0</v>
      </c>
      <c r="J265" s="21">
        <f t="shared" ref="J265" si="104">SUM(J258:J264)</f>
        <v>0</v>
      </c>
      <c r="K265" s="27"/>
      <c r="L265" s="21">
        <f t="shared" si="7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05">SUM(G266:G268)</f>
        <v>0</v>
      </c>
      <c r="H269" s="21">
        <f t="shared" ref="H269" si="106">SUM(H266:H268)</f>
        <v>0</v>
      </c>
      <c r="I269" s="21">
        <f t="shared" ref="I269" si="107">SUM(I266:I268)</f>
        <v>0</v>
      </c>
      <c r="J269" s="21">
        <f t="shared" ref="J269" si="108">SUM(J266:J268)</f>
        <v>0</v>
      </c>
      <c r="K269" s="27"/>
      <c r="L269" s="21">
        <f t="shared" ref="L269" ca="1" si="10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10">SUM(G270:G278)</f>
        <v>0</v>
      </c>
      <c r="H279" s="21">
        <f t="shared" ref="H279" si="111">SUM(H270:H278)</f>
        <v>0</v>
      </c>
      <c r="I279" s="21">
        <f t="shared" ref="I279" si="112">SUM(I270:I278)</f>
        <v>0</v>
      </c>
      <c r="J279" s="21">
        <f t="shared" ref="J279" si="113">SUM(J270:J278)</f>
        <v>0</v>
      </c>
      <c r="K279" s="27"/>
      <c r="L279" s="21">
        <f t="shared" ref="L279" ca="1" si="11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15">SUM(G280:G283)</f>
        <v>0</v>
      </c>
      <c r="H284" s="21">
        <f t="shared" ref="H284" si="116">SUM(H280:H283)</f>
        <v>0</v>
      </c>
      <c r="I284" s="21">
        <f t="shared" ref="I284" si="117">SUM(I280:I283)</f>
        <v>0</v>
      </c>
      <c r="J284" s="21">
        <f t="shared" ref="J284" si="118">SUM(J280:J283)</f>
        <v>0</v>
      </c>
      <c r="K284" s="27"/>
      <c r="L284" s="21">
        <f t="shared" ref="L284" ca="1" si="11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20">SUM(G285:G290)</f>
        <v>0</v>
      </c>
      <c r="H291" s="21">
        <f t="shared" ref="H291" si="121">SUM(H285:H290)</f>
        <v>0</v>
      </c>
      <c r="I291" s="21">
        <f t="shared" ref="I291" si="122">SUM(I285:I290)</f>
        <v>0</v>
      </c>
      <c r="J291" s="21">
        <f t="shared" ref="J291" si="123">SUM(J285:J290)</f>
        <v>0</v>
      </c>
      <c r="K291" s="27"/>
      <c r="L291" s="21">
        <f t="shared" ref="L291" ca="1" si="12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25">SUM(G292:G297)</f>
        <v>0</v>
      </c>
      <c r="H298" s="21">
        <f t="shared" ref="H298" si="126">SUM(H292:H297)</f>
        <v>0</v>
      </c>
      <c r="I298" s="21">
        <f t="shared" ref="I298" si="127">SUM(I292:I297)</f>
        <v>0</v>
      </c>
      <c r="J298" s="21">
        <f t="shared" ref="J298" si="128">SUM(J292:J297)</f>
        <v>0</v>
      </c>
      <c r="K298" s="27"/>
      <c r="L298" s="21">
        <f t="shared" ref="L298" ca="1" si="12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146" t="s">
        <v>4</v>
      </c>
      <c r="D299" s="147"/>
      <c r="E299" s="33"/>
      <c r="F299" s="34">
        <f>F265+F269+F279+F284+F291+F298</f>
        <v>0</v>
      </c>
      <c r="G299" s="34">
        <f t="shared" ref="G299" si="130">G265+G269+G279+G284+G291+G298</f>
        <v>0</v>
      </c>
      <c r="H299" s="34">
        <f t="shared" ref="H299" si="131">H265+H269+H279+H284+H291+H298</f>
        <v>0</v>
      </c>
      <c r="I299" s="34">
        <f t="shared" ref="I299" si="132">I265+I269+I279+I284+I291+I298</f>
        <v>0</v>
      </c>
      <c r="J299" s="34">
        <f t="shared" ref="J299" si="133">J265+J269+J279+J284+J291+J298</f>
        <v>0</v>
      </c>
      <c r="K299" s="35"/>
      <c r="L299" s="34">
        <f t="shared" ref="L299" ca="1" si="134">L265+L269+L279+L284+L291+L298</f>
        <v>0</v>
      </c>
    </row>
    <row r="300" spans="1:12" ht="15.75" thickBot="1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59">
        <v>210</v>
      </c>
      <c r="G300" s="60">
        <v>8.1</v>
      </c>
      <c r="H300" s="59">
        <v>10.3</v>
      </c>
      <c r="I300" s="59">
        <v>46.2</v>
      </c>
      <c r="J300" s="60">
        <v>310.5</v>
      </c>
      <c r="K300" s="49">
        <v>173</v>
      </c>
      <c r="L300" s="48">
        <v>24.7</v>
      </c>
    </row>
    <row r="301" spans="1:12" ht="15.75" thickBot="1">
      <c r="A301" s="25"/>
      <c r="B301" s="16"/>
      <c r="C301" s="11"/>
      <c r="D301" s="6"/>
      <c r="E301" s="61" t="s">
        <v>46</v>
      </c>
      <c r="F301" s="62">
        <v>15</v>
      </c>
      <c r="G301" s="63">
        <v>3.9</v>
      </c>
      <c r="H301" s="62">
        <v>4</v>
      </c>
      <c r="I301" s="62">
        <v>0</v>
      </c>
      <c r="J301" s="63">
        <v>52.5</v>
      </c>
      <c r="K301" s="52">
        <v>15</v>
      </c>
      <c r="L301" s="51">
        <v>26.1</v>
      </c>
    </row>
    <row r="302" spans="1:12" ht="15.75" thickBot="1">
      <c r="A302" s="25"/>
      <c r="B302" s="16"/>
      <c r="C302" s="11"/>
      <c r="D302" s="7" t="s">
        <v>22</v>
      </c>
      <c r="E302" s="61" t="s">
        <v>47</v>
      </c>
      <c r="F302" s="62">
        <v>207</v>
      </c>
      <c r="G302" s="63">
        <v>0.13</v>
      </c>
      <c r="H302" s="62">
        <v>0.02</v>
      </c>
      <c r="I302" s="62">
        <v>13.2</v>
      </c>
      <c r="J302" s="63">
        <v>62</v>
      </c>
      <c r="K302" s="52">
        <v>377</v>
      </c>
      <c r="L302" s="51">
        <v>6.5</v>
      </c>
    </row>
    <row r="303" spans="1:12" ht="15.75" thickBot="1">
      <c r="A303" s="25"/>
      <c r="B303" s="16"/>
      <c r="C303" s="11"/>
      <c r="D303" s="7" t="s">
        <v>23</v>
      </c>
      <c r="E303" s="61" t="s">
        <v>49</v>
      </c>
      <c r="F303" s="62">
        <v>30</v>
      </c>
      <c r="G303" s="63">
        <v>2.2999999999999998</v>
      </c>
      <c r="H303" s="62">
        <v>0.2</v>
      </c>
      <c r="I303" s="62">
        <v>14.8</v>
      </c>
      <c r="J303" s="63">
        <v>70.5</v>
      </c>
      <c r="K303" s="52"/>
      <c r="L303" s="51">
        <v>2.7</v>
      </c>
    </row>
    <row r="304" spans="1:12" ht="15.75" thickBot="1">
      <c r="A304" s="25"/>
      <c r="B304" s="16"/>
      <c r="C304" s="11"/>
      <c r="D304" s="7" t="s">
        <v>24</v>
      </c>
      <c r="E304" s="64"/>
      <c r="F304" s="62"/>
      <c r="G304" s="63"/>
      <c r="H304" s="62"/>
      <c r="I304" s="62"/>
      <c r="J304" s="63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.75" thickBot="1">
      <c r="A307" s="26"/>
      <c r="B307" s="18"/>
      <c r="C307" s="8"/>
      <c r="D307" s="19" t="s">
        <v>39</v>
      </c>
      <c r="E307" s="9"/>
      <c r="F307" s="21">
        <f>SUM(F300:F306)</f>
        <v>462</v>
      </c>
      <c r="G307" s="21">
        <f t="shared" ref="G307" si="135">SUM(G300:G306)</f>
        <v>14.43</v>
      </c>
      <c r="H307" s="21">
        <f t="shared" ref="H307" si="136">SUM(H300:H306)</f>
        <v>14.52</v>
      </c>
      <c r="I307" s="21">
        <f t="shared" ref="I307" si="137">SUM(I300:I306)</f>
        <v>74.2</v>
      </c>
      <c r="J307" s="21">
        <f t="shared" ref="J307" si="138">SUM(J300:J306)</f>
        <v>495.5</v>
      </c>
      <c r="K307" s="27"/>
      <c r="L307" s="21">
        <f t="shared" ref="L307:L350" si="139">SUM(L300:L306)</f>
        <v>60</v>
      </c>
    </row>
    <row r="308" spans="1:12" ht="15.75" thickBot="1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65" t="s">
        <v>50</v>
      </c>
      <c r="F308" s="66">
        <v>75</v>
      </c>
      <c r="G308" s="67">
        <v>4.28</v>
      </c>
      <c r="H308" s="66">
        <v>5.37</v>
      </c>
      <c r="I308" s="66">
        <v>25.1</v>
      </c>
      <c r="J308" s="67">
        <v>166</v>
      </c>
      <c r="K308" s="68">
        <v>406</v>
      </c>
      <c r="L308" s="69">
        <v>18.2</v>
      </c>
    </row>
    <row r="309" spans="1:12" ht="15.75" thickBot="1">
      <c r="A309" s="25"/>
      <c r="B309" s="16"/>
      <c r="C309" s="11"/>
      <c r="D309" s="6"/>
      <c r="E309" s="70" t="s">
        <v>51</v>
      </c>
      <c r="F309" s="71">
        <v>200</v>
      </c>
      <c r="G309" s="72">
        <v>4.08</v>
      </c>
      <c r="H309" s="71">
        <v>3.54</v>
      </c>
      <c r="I309" s="71">
        <v>17.5</v>
      </c>
      <c r="J309" s="73">
        <v>119</v>
      </c>
      <c r="K309" s="68">
        <v>382</v>
      </c>
      <c r="L309" s="69">
        <v>12.4</v>
      </c>
    </row>
    <row r="310" spans="1:12" ht="15.75" thickBot="1">
      <c r="A310" s="25"/>
      <c r="B310" s="16"/>
      <c r="C310" s="11"/>
      <c r="D310" s="6"/>
      <c r="E310" s="70" t="s">
        <v>52</v>
      </c>
      <c r="F310" s="71">
        <v>200</v>
      </c>
      <c r="G310" s="72"/>
      <c r="H310" s="71"/>
      <c r="I310" s="71"/>
      <c r="J310" s="69"/>
      <c r="K310" s="68"/>
      <c r="L310" s="69">
        <v>36</v>
      </c>
    </row>
    <row r="311" spans="1:12" ht="15.75" thickBot="1">
      <c r="A311" s="25"/>
      <c r="B311" s="16"/>
      <c r="C311" s="11"/>
      <c r="D311" s="6"/>
      <c r="E311" s="70" t="s">
        <v>53</v>
      </c>
      <c r="F311" s="71">
        <v>120</v>
      </c>
      <c r="G311" s="72"/>
      <c r="H311" s="71"/>
      <c r="I311" s="71"/>
      <c r="J311" s="69"/>
      <c r="K311" s="68"/>
      <c r="L311" s="69">
        <v>18.8</v>
      </c>
    </row>
    <row r="312" spans="1:12" ht="15">
      <c r="A312" s="26"/>
      <c r="B312" s="18"/>
      <c r="C312" s="8"/>
      <c r="D312" s="19" t="s">
        <v>39</v>
      </c>
      <c r="E312" s="9"/>
      <c r="F312" s="21">
        <f>SUM(F308:F311)</f>
        <v>595</v>
      </c>
      <c r="G312" s="21">
        <f t="shared" ref="G312" si="140">SUM(G308:G311)</f>
        <v>8.36</v>
      </c>
      <c r="H312" s="21">
        <f t="shared" ref="H312" si="141">SUM(H308:H311)</f>
        <v>8.91</v>
      </c>
      <c r="I312" s="21">
        <f t="shared" ref="I312" si="142">SUM(I308:I311)</f>
        <v>42.6</v>
      </c>
      <c r="J312" s="21">
        <f t="shared" ref="J312" si="143">SUM(J308:J311)</f>
        <v>285</v>
      </c>
      <c r="K312" s="27"/>
      <c r="L312" s="21">
        <f t="shared" ref="L312" ca="1" si="144">SUM(L308:L317)</f>
        <v>0</v>
      </c>
    </row>
    <row r="313" spans="1:12" ht="15">
      <c r="A313" s="28">
        <f>A300</f>
        <v>2</v>
      </c>
      <c r="B313" s="14">
        <f>B300</f>
        <v>1</v>
      </c>
      <c r="C313" s="10" t="s">
        <v>26</v>
      </c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.75" thickBot="1">
      <c r="A314" s="25"/>
      <c r="B314" s="16"/>
      <c r="C314" s="11"/>
      <c r="D314" s="7" t="s">
        <v>28</v>
      </c>
      <c r="E314" s="70" t="s">
        <v>54</v>
      </c>
      <c r="F314" s="71">
        <v>260</v>
      </c>
      <c r="G314" s="74">
        <v>1.52</v>
      </c>
      <c r="H314" s="75">
        <v>6.82</v>
      </c>
      <c r="I314" s="75">
        <v>13.2</v>
      </c>
      <c r="J314" s="76">
        <v>112.8</v>
      </c>
      <c r="K314" s="77">
        <v>99</v>
      </c>
      <c r="L314" s="69">
        <v>20.399999999999999</v>
      </c>
    </row>
    <row r="315" spans="1:12" ht="15.75" thickBot="1">
      <c r="A315" s="25"/>
      <c r="B315" s="16"/>
      <c r="C315" s="11"/>
      <c r="D315" s="7" t="s">
        <v>29</v>
      </c>
      <c r="E315" s="78" t="s">
        <v>55</v>
      </c>
      <c r="F315" s="71">
        <v>90</v>
      </c>
      <c r="G315" s="72">
        <v>11.8</v>
      </c>
      <c r="H315" s="71">
        <v>13.1</v>
      </c>
      <c r="I315" s="71">
        <v>11</v>
      </c>
      <c r="J315" s="76">
        <v>278.60000000000002</v>
      </c>
      <c r="K315" s="76">
        <v>278</v>
      </c>
      <c r="L315" s="69">
        <v>32.6</v>
      </c>
    </row>
    <row r="316" spans="1:12" ht="15.75" thickBot="1">
      <c r="A316" s="25"/>
      <c r="B316" s="16"/>
      <c r="C316" s="11"/>
      <c r="D316" s="7" t="s">
        <v>30</v>
      </c>
      <c r="E316" s="70" t="s">
        <v>56</v>
      </c>
      <c r="F316" s="71">
        <v>150</v>
      </c>
      <c r="G316" s="72">
        <v>5.66</v>
      </c>
      <c r="H316" s="71">
        <v>0.67</v>
      </c>
      <c r="I316" s="71">
        <v>31.9</v>
      </c>
      <c r="J316" s="76">
        <v>137</v>
      </c>
      <c r="K316" s="79">
        <v>309</v>
      </c>
      <c r="L316" s="69">
        <v>11.25</v>
      </c>
    </row>
    <row r="317" spans="1:12" ht="30.75" thickBot="1">
      <c r="A317" s="25"/>
      <c r="B317" s="16"/>
      <c r="C317" s="11"/>
      <c r="D317" s="7" t="s">
        <v>31</v>
      </c>
      <c r="E317" s="70" t="s">
        <v>57</v>
      </c>
      <c r="F317" s="70">
        <v>200</v>
      </c>
      <c r="G317" s="76">
        <v>0.08</v>
      </c>
      <c r="H317" s="70" t="s">
        <v>58</v>
      </c>
      <c r="I317" s="70">
        <v>26.3</v>
      </c>
      <c r="J317" s="76">
        <v>105</v>
      </c>
      <c r="K317" s="77" t="s">
        <v>59</v>
      </c>
      <c r="L317" s="69">
        <v>17.25</v>
      </c>
    </row>
    <row r="318" spans="1:12" ht="15.75" thickBot="1">
      <c r="A318" s="25"/>
      <c r="B318" s="16"/>
      <c r="C318" s="11"/>
      <c r="D318" s="7" t="s">
        <v>32</v>
      </c>
      <c r="E318" s="70" t="s">
        <v>60</v>
      </c>
      <c r="F318" s="71">
        <v>20</v>
      </c>
      <c r="G318" s="72">
        <v>1.5</v>
      </c>
      <c r="H318" s="71">
        <v>0.2</v>
      </c>
      <c r="I318" s="71">
        <v>98</v>
      </c>
      <c r="J318" s="76">
        <v>47</v>
      </c>
      <c r="K318" s="76"/>
      <c r="L318" s="69">
        <v>2.7</v>
      </c>
    </row>
    <row r="319" spans="1:12" ht="15.75" thickBot="1">
      <c r="A319" s="25"/>
      <c r="B319" s="16"/>
      <c r="C319" s="11"/>
      <c r="D319" s="7" t="s">
        <v>33</v>
      </c>
      <c r="E319" s="70" t="s">
        <v>61</v>
      </c>
      <c r="F319" s="71">
        <v>30</v>
      </c>
      <c r="G319" s="72">
        <v>2.2999999999999998</v>
      </c>
      <c r="H319" s="71">
        <v>0.4</v>
      </c>
      <c r="I319" s="71">
        <v>11</v>
      </c>
      <c r="J319" s="76">
        <v>60.3</v>
      </c>
      <c r="K319" s="76"/>
      <c r="L319" s="69">
        <v>3</v>
      </c>
    </row>
    <row r="320" spans="1:12" ht="15.75" thickBot="1">
      <c r="A320" s="25"/>
      <c r="B320" s="16"/>
      <c r="C320" s="11"/>
      <c r="D320" s="6"/>
      <c r="E320" s="80"/>
      <c r="F320" s="81"/>
      <c r="G320" s="72"/>
      <c r="H320" s="71"/>
      <c r="I320" s="71"/>
      <c r="J320" s="69"/>
      <c r="K320" s="68"/>
      <c r="L320" s="69"/>
    </row>
    <row r="321" spans="1:12" ht="15">
      <c r="A321" s="2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5.75" thickBot="1">
      <c r="A322" s="26"/>
      <c r="B322" s="18"/>
      <c r="C322" s="8"/>
      <c r="D322" s="19" t="s">
        <v>39</v>
      </c>
      <c r="E322" s="9"/>
      <c r="F322" s="21">
        <f>SUM(F313:F321)</f>
        <v>750</v>
      </c>
      <c r="G322" s="21">
        <f t="shared" ref="G322" si="145">SUM(G313:G321)</f>
        <v>22.86</v>
      </c>
      <c r="H322" s="21">
        <f t="shared" ref="H322" si="146">SUM(H313:H321)</f>
        <v>21.19</v>
      </c>
      <c r="I322" s="21">
        <f t="shared" ref="I322" si="147">SUM(I313:I321)</f>
        <v>191.39999999999998</v>
      </c>
      <c r="J322" s="21">
        <f t="shared" ref="J322" si="148">SUM(J313:J321)</f>
        <v>740.7</v>
      </c>
      <c r="K322" s="27"/>
      <c r="L322" s="21">
        <f t="shared" ref="L322" ca="1" si="149">SUM(L319:L327)</f>
        <v>0</v>
      </c>
    </row>
    <row r="323" spans="1:12" ht="15.75" thickBot="1">
      <c r="A323" s="28">
        <f>A300</f>
        <v>2</v>
      </c>
      <c r="B323" s="14">
        <f>B300</f>
        <v>1</v>
      </c>
      <c r="C323" s="10" t="s">
        <v>34</v>
      </c>
      <c r="D323" s="12" t="s">
        <v>35</v>
      </c>
      <c r="E323" s="82" t="s">
        <v>62</v>
      </c>
      <c r="F323" s="67">
        <v>75</v>
      </c>
      <c r="G323" s="67">
        <v>3.96</v>
      </c>
      <c r="H323" s="66">
        <v>11.94</v>
      </c>
      <c r="I323" s="66">
        <v>22.9</v>
      </c>
      <c r="J323" s="83">
        <v>215</v>
      </c>
      <c r="K323" s="68">
        <v>410</v>
      </c>
      <c r="L323" s="69">
        <v>15.6</v>
      </c>
    </row>
    <row r="324" spans="1:12" ht="15.75" thickBot="1">
      <c r="A324" s="25"/>
      <c r="B324" s="16"/>
      <c r="C324" s="11"/>
      <c r="D324" s="12" t="s">
        <v>31</v>
      </c>
      <c r="E324" s="76" t="s">
        <v>63</v>
      </c>
      <c r="F324" s="72">
        <v>200</v>
      </c>
      <c r="G324" s="72" t="s">
        <v>64</v>
      </c>
      <c r="H324" s="71" t="s">
        <v>65</v>
      </c>
      <c r="I324" s="71" t="s">
        <v>66</v>
      </c>
      <c r="J324" s="72">
        <v>60</v>
      </c>
      <c r="K324" s="68">
        <v>276</v>
      </c>
      <c r="L324" s="69">
        <v>3.8</v>
      </c>
    </row>
    <row r="325" spans="1:12" ht="15.75" thickBot="1">
      <c r="A325" s="25"/>
      <c r="B325" s="16"/>
      <c r="C325" s="11"/>
      <c r="D325" s="6"/>
      <c r="E325" s="76" t="s">
        <v>67</v>
      </c>
      <c r="F325" s="72">
        <v>95</v>
      </c>
      <c r="G325" s="72"/>
      <c r="H325" s="71"/>
      <c r="I325" s="71"/>
      <c r="J325" s="73"/>
      <c r="K325" s="68"/>
      <c r="L325" s="69">
        <v>34.4</v>
      </c>
    </row>
    <row r="326" spans="1:12" ht="15">
      <c r="A326" s="25"/>
      <c r="B326" s="16"/>
      <c r="C326" s="11"/>
      <c r="D326" s="6"/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6"/>
      <c r="B327" s="18"/>
      <c r="C327" s="8"/>
      <c r="D327" s="19" t="s">
        <v>39</v>
      </c>
      <c r="E327" s="9"/>
      <c r="F327" s="21">
        <f>SUM(F323:F326)</f>
        <v>370</v>
      </c>
      <c r="G327" s="21">
        <f t="shared" ref="G327" si="150">SUM(G323:G326)</f>
        <v>3.96</v>
      </c>
      <c r="H327" s="21">
        <f t="shared" ref="H327" si="151">SUM(H323:H326)</f>
        <v>11.94</v>
      </c>
      <c r="I327" s="21">
        <f t="shared" ref="I327" si="152">SUM(I323:I326)</f>
        <v>22.9</v>
      </c>
      <c r="J327" s="21">
        <f t="shared" ref="J327" si="153">SUM(J323:J326)</f>
        <v>275</v>
      </c>
      <c r="K327" s="27"/>
      <c r="L327" s="21">
        <f t="shared" ref="L327" ca="1" si="154">SUM(L320:L326)</f>
        <v>0</v>
      </c>
    </row>
    <row r="328" spans="1:12" ht="15">
      <c r="A328" s="28">
        <f>A300</f>
        <v>2</v>
      </c>
      <c r="B328" s="14">
        <f>B300</f>
        <v>1</v>
      </c>
      <c r="C328" s="10" t="s">
        <v>36</v>
      </c>
      <c r="D328" s="7" t="s">
        <v>21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31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7" t="s">
        <v>23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6"/>
      <c r="B334" s="18"/>
      <c r="C334" s="8"/>
      <c r="D334" s="19" t="s">
        <v>39</v>
      </c>
      <c r="E334" s="9"/>
      <c r="F334" s="21">
        <f>SUM(F328:F333)</f>
        <v>0</v>
      </c>
      <c r="G334" s="21">
        <f t="shared" ref="G334" si="155">SUM(G328:G333)</f>
        <v>0</v>
      </c>
      <c r="H334" s="21">
        <f t="shared" ref="H334" si="156">SUM(H328:H333)</f>
        <v>0</v>
      </c>
      <c r="I334" s="21">
        <f t="shared" ref="I334" si="157">SUM(I328:I333)</f>
        <v>0</v>
      </c>
      <c r="J334" s="21">
        <f t="shared" ref="J334" si="158">SUM(J328:J333)</f>
        <v>0</v>
      </c>
      <c r="K334" s="27"/>
      <c r="L334" s="21">
        <f t="shared" ref="L334" ca="1" si="159">SUM(L328:L336)</f>
        <v>0</v>
      </c>
    </row>
    <row r="335" spans="1:12" ht="15">
      <c r="A335" s="28">
        <f>A300</f>
        <v>2</v>
      </c>
      <c r="B335" s="14">
        <f>B300</f>
        <v>1</v>
      </c>
      <c r="C335" s="10" t="s">
        <v>37</v>
      </c>
      <c r="D335" s="12" t="s">
        <v>38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35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31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12" t="s">
        <v>24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6"/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6"/>
      <c r="B341" s="18"/>
      <c r="C341" s="8"/>
      <c r="D341" s="20" t="s">
        <v>39</v>
      </c>
      <c r="E341" s="9"/>
      <c r="F341" s="21">
        <f>SUM(F335:F340)</f>
        <v>0</v>
      </c>
      <c r="G341" s="21">
        <f t="shared" ref="G341" si="160">SUM(G335:G340)</f>
        <v>0</v>
      </c>
      <c r="H341" s="21">
        <f t="shared" ref="H341" si="161">SUM(H335:H340)</f>
        <v>0</v>
      </c>
      <c r="I341" s="21">
        <f t="shared" ref="I341" si="162">SUM(I335:I340)</f>
        <v>0</v>
      </c>
      <c r="J341" s="21">
        <f t="shared" ref="J341" si="163">SUM(J335:J340)</f>
        <v>0</v>
      </c>
      <c r="K341" s="27"/>
      <c r="L341" s="21">
        <f t="shared" ref="L341" ca="1" si="164">SUM(L335:L343)</f>
        <v>0</v>
      </c>
    </row>
    <row r="342" spans="1:12" ht="15.75" customHeight="1" thickBot="1">
      <c r="A342" s="31">
        <f>A300</f>
        <v>2</v>
      </c>
      <c r="B342" s="32">
        <f>B300</f>
        <v>1</v>
      </c>
      <c r="C342" s="146" t="s">
        <v>4</v>
      </c>
      <c r="D342" s="147"/>
      <c r="E342" s="33"/>
      <c r="F342" s="34">
        <f>F307+F312+F322+F327+F334+F341</f>
        <v>2177</v>
      </c>
      <c r="G342" s="34">
        <f t="shared" ref="G342" si="165">G307+G312+G322+G327+G334+G341</f>
        <v>49.61</v>
      </c>
      <c r="H342" s="34">
        <f t="shared" ref="H342" si="166">H307+H312+H322+H327+H334+H341</f>
        <v>56.56</v>
      </c>
      <c r="I342" s="34">
        <f t="shared" ref="I342" si="167">I307+I312+I322+I327+I334+I341</f>
        <v>331.09999999999997</v>
      </c>
      <c r="J342" s="34">
        <f t="shared" ref="J342" si="168">J307+J312+J322+J327+J334+J341</f>
        <v>1796.2</v>
      </c>
      <c r="K342" s="35"/>
      <c r="L342" s="34">
        <f t="shared" ref="L342" ca="1" si="169">L307+L312+L322+L327+L334+L341</f>
        <v>0</v>
      </c>
    </row>
    <row r="343" spans="1:12" ht="16.5" thickBot="1">
      <c r="A343" s="15">
        <v>2</v>
      </c>
      <c r="B343" s="16">
        <v>2</v>
      </c>
      <c r="C343" s="24" t="s">
        <v>20</v>
      </c>
      <c r="D343" s="5" t="s">
        <v>21</v>
      </c>
      <c r="E343" s="84" t="s">
        <v>68</v>
      </c>
      <c r="F343" s="48">
        <v>250</v>
      </c>
      <c r="G343" s="84">
        <v>15</v>
      </c>
      <c r="H343" s="85">
        <v>5.7</v>
      </c>
      <c r="I343" s="85">
        <v>5.3</v>
      </c>
      <c r="J343" s="48">
        <v>223</v>
      </c>
      <c r="K343" s="49">
        <v>259</v>
      </c>
      <c r="L343" s="48">
        <v>61.95</v>
      </c>
    </row>
    <row r="344" spans="1:12" ht="15.75" thickBot="1">
      <c r="A344" s="15"/>
      <c r="B344" s="16"/>
      <c r="C344" s="11"/>
      <c r="D344" s="6"/>
      <c r="F344" s="51"/>
      <c r="G344" s="51"/>
      <c r="H344" s="51"/>
      <c r="I344" s="51"/>
      <c r="J344" s="51"/>
      <c r="K344" s="52"/>
      <c r="L344" s="51"/>
    </row>
    <row r="345" spans="1:12" ht="30.75" thickBot="1">
      <c r="A345" s="15"/>
      <c r="B345" s="16"/>
      <c r="C345" s="11"/>
      <c r="D345" s="7" t="s">
        <v>22</v>
      </c>
      <c r="E345" s="76" t="s">
        <v>57</v>
      </c>
      <c r="F345" s="51">
        <v>200</v>
      </c>
      <c r="G345" s="82">
        <v>0.08</v>
      </c>
      <c r="H345" s="65" t="s">
        <v>58</v>
      </c>
      <c r="I345" s="65">
        <v>26.3</v>
      </c>
      <c r="J345" s="51">
        <v>105</v>
      </c>
      <c r="K345" s="86" t="s">
        <v>69</v>
      </c>
      <c r="L345" s="51">
        <v>12.1</v>
      </c>
    </row>
    <row r="346" spans="1:12" ht="15.75" thickBot="1">
      <c r="A346" s="15"/>
      <c r="B346" s="16"/>
      <c r="C346" s="11"/>
      <c r="D346" s="7" t="s">
        <v>23</v>
      </c>
      <c r="E346" s="76" t="s">
        <v>60</v>
      </c>
      <c r="F346" s="51">
        <v>25</v>
      </c>
      <c r="G346" s="72">
        <v>1.5</v>
      </c>
      <c r="H346" s="71">
        <v>0.2</v>
      </c>
      <c r="I346" s="71">
        <v>98</v>
      </c>
      <c r="J346" s="51">
        <v>47</v>
      </c>
      <c r="K346" s="86" t="s">
        <v>70</v>
      </c>
      <c r="L346" s="51">
        <v>2.7</v>
      </c>
    </row>
    <row r="347" spans="1:12" ht="15">
      <c r="A347" s="15"/>
      <c r="B347" s="16"/>
      <c r="C347" s="11"/>
      <c r="D347" s="7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5"/>
      <c r="B349" s="16"/>
      <c r="C349" s="11"/>
      <c r="D349" s="6"/>
      <c r="E349" s="50"/>
      <c r="F349" s="51"/>
      <c r="G349" s="51"/>
      <c r="H349" s="51"/>
      <c r="I349" s="51"/>
      <c r="J349" s="51"/>
      <c r="K349" s="52"/>
      <c r="L349" s="51"/>
    </row>
    <row r="350" spans="1:12" ht="15.75" thickBot="1">
      <c r="A350" s="17"/>
      <c r="B350" s="18"/>
      <c r="C350" s="8"/>
      <c r="D350" s="19" t="s">
        <v>39</v>
      </c>
      <c r="E350" s="9"/>
      <c r="F350" s="21">
        <f>SUM(F343:F349)</f>
        <v>475</v>
      </c>
      <c r="G350" s="21">
        <f t="shared" ref="G350" si="170">SUM(G343:G349)</f>
        <v>16.579999999999998</v>
      </c>
      <c r="H350" s="21">
        <f t="shared" ref="H350" si="171">SUM(H343:H349)</f>
        <v>5.9</v>
      </c>
      <c r="I350" s="21">
        <f t="shared" ref="I350" si="172">SUM(I343:I349)</f>
        <v>129.6</v>
      </c>
      <c r="J350" s="21">
        <f t="shared" ref="J350" si="173">SUM(J343:J349)</f>
        <v>375</v>
      </c>
      <c r="K350" s="27"/>
      <c r="L350" s="21">
        <f t="shared" si="139"/>
        <v>76.75</v>
      </c>
    </row>
    <row r="351" spans="1:12" ht="15.75" thickBot="1">
      <c r="A351" s="14">
        <f>A343</f>
        <v>2</v>
      </c>
      <c r="B351" s="14">
        <f>B343</f>
        <v>2</v>
      </c>
      <c r="C351" s="10" t="s">
        <v>25</v>
      </c>
      <c r="D351" s="12" t="s">
        <v>24</v>
      </c>
      <c r="E351" s="82" t="s">
        <v>71</v>
      </c>
      <c r="F351" s="87">
        <v>100</v>
      </c>
      <c r="G351" s="67">
        <v>6.6</v>
      </c>
      <c r="H351" s="65">
        <v>14.36</v>
      </c>
      <c r="I351" s="66">
        <v>41.1</v>
      </c>
      <c r="J351" s="51"/>
      <c r="K351" s="52"/>
      <c r="L351" s="51"/>
    </row>
    <row r="352" spans="1:12" ht="15.75" thickBot="1">
      <c r="A352" s="15"/>
      <c r="B352" s="16"/>
      <c r="C352" s="11"/>
      <c r="D352" s="12"/>
      <c r="E352" s="76" t="s">
        <v>47</v>
      </c>
      <c r="F352" s="72" t="s">
        <v>48</v>
      </c>
      <c r="G352" s="72">
        <v>0.13</v>
      </c>
      <c r="H352" s="71">
        <v>0.02</v>
      </c>
      <c r="I352" s="71">
        <v>13.2</v>
      </c>
      <c r="J352" s="51"/>
      <c r="K352" s="52"/>
      <c r="L352" s="51"/>
    </row>
    <row r="353" spans="1:12" ht="15.75" thickBot="1">
      <c r="A353" s="15"/>
      <c r="B353" s="16"/>
      <c r="C353" s="11"/>
      <c r="D353" s="6"/>
      <c r="E353" s="76" t="s">
        <v>72</v>
      </c>
      <c r="F353" s="72">
        <v>120</v>
      </c>
      <c r="G353" s="72"/>
      <c r="H353" s="71"/>
      <c r="I353" s="71"/>
      <c r="J353" s="51"/>
      <c r="K353" s="52"/>
      <c r="L353" s="51"/>
    </row>
    <row r="354" spans="1:12" ht="15.75" thickBot="1">
      <c r="A354" s="15"/>
      <c r="B354" s="16"/>
      <c r="C354" s="11"/>
      <c r="D354" s="6"/>
      <c r="E354" s="76" t="s">
        <v>73</v>
      </c>
      <c r="F354" s="72">
        <v>200</v>
      </c>
      <c r="G354" s="51"/>
      <c r="H354" s="51"/>
      <c r="I354" s="51"/>
      <c r="J354" s="51"/>
      <c r="K354" s="52"/>
      <c r="L354" s="51"/>
    </row>
    <row r="355" spans="1:12" ht="15">
      <c r="A355" s="17"/>
      <c r="B355" s="18"/>
      <c r="C355" s="8"/>
      <c r="D355" s="19" t="s">
        <v>39</v>
      </c>
      <c r="E355" s="9"/>
      <c r="F355" s="21">
        <f>SUM(F351:F354)</f>
        <v>420</v>
      </c>
      <c r="G355" s="21">
        <f t="shared" ref="G355" si="174">SUM(G351:G354)</f>
        <v>6.7299999999999995</v>
      </c>
      <c r="H355" s="21">
        <f t="shared" ref="H355" si="175">SUM(H351:H354)</f>
        <v>14.379999999999999</v>
      </c>
      <c r="I355" s="21">
        <f t="shared" ref="I355" si="176">SUM(I351:I354)</f>
        <v>54.3</v>
      </c>
      <c r="J355" s="21">
        <f t="shared" ref="J355" si="177">SUM(J351:J354)</f>
        <v>0</v>
      </c>
      <c r="K355" s="27"/>
      <c r="L355" s="21">
        <f t="shared" ref="L355" ca="1" si="178">SUM(L351:L360)</f>
        <v>0</v>
      </c>
    </row>
    <row r="356" spans="1:12" ht="15.75" thickBot="1">
      <c r="A356" s="14">
        <f>A343</f>
        <v>2</v>
      </c>
      <c r="B356" s="14">
        <f>B343</f>
        <v>2</v>
      </c>
      <c r="C356" s="10" t="s">
        <v>26</v>
      </c>
      <c r="D356" s="7" t="s">
        <v>27</v>
      </c>
      <c r="E356" s="50"/>
      <c r="F356" s="51"/>
      <c r="G356" s="51"/>
      <c r="H356" s="51"/>
      <c r="I356" s="51"/>
      <c r="J356" s="51"/>
      <c r="K356" s="52"/>
      <c r="L356" s="51"/>
    </row>
    <row r="357" spans="1:12" ht="15.75" thickBot="1">
      <c r="A357" s="15"/>
      <c r="B357" s="16"/>
      <c r="C357" s="11"/>
      <c r="D357" s="7" t="s">
        <v>28</v>
      </c>
      <c r="E357" s="82" t="s">
        <v>74</v>
      </c>
      <c r="F357" s="67">
        <v>310</v>
      </c>
      <c r="G357" s="89">
        <v>2.88</v>
      </c>
      <c r="H357" s="90">
        <v>5.52</v>
      </c>
      <c r="I357" s="90">
        <v>16.920000000000002</v>
      </c>
      <c r="J357" s="67">
        <v>129.6</v>
      </c>
      <c r="K357" s="52">
        <v>82</v>
      </c>
      <c r="L357" s="51">
        <v>16.75</v>
      </c>
    </row>
    <row r="358" spans="1:12" ht="16.5" thickBot="1">
      <c r="A358" s="15"/>
      <c r="B358" s="16"/>
      <c r="C358" s="11"/>
      <c r="D358" s="7" t="s">
        <v>29</v>
      </c>
      <c r="E358" s="88" t="s">
        <v>68</v>
      </c>
      <c r="F358" s="88">
        <v>250</v>
      </c>
      <c r="G358" s="88">
        <v>15</v>
      </c>
      <c r="H358" s="91">
        <v>5.7</v>
      </c>
      <c r="I358" s="91">
        <v>5.3</v>
      </c>
      <c r="J358" s="88">
        <v>223</v>
      </c>
      <c r="K358" s="52">
        <v>259</v>
      </c>
      <c r="L358" s="51">
        <v>61.95</v>
      </c>
    </row>
    <row r="359" spans="1:12" ht="15.75" thickBot="1">
      <c r="A359" s="15"/>
      <c r="B359" s="16"/>
      <c r="C359" s="11"/>
      <c r="D359" s="7" t="s">
        <v>30</v>
      </c>
      <c r="F359" s="51"/>
      <c r="G359" s="51"/>
      <c r="H359" s="51"/>
      <c r="I359" s="51"/>
      <c r="J359" s="51"/>
      <c r="K359" s="52"/>
      <c r="L359" s="51"/>
    </row>
    <row r="360" spans="1:12" ht="30.75" thickBot="1">
      <c r="A360" s="15"/>
      <c r="B360" s="16"/>
      <c r="C360" s="11"/>
      <c r="D360" s="7" t="s">
        <v>31</v>
      </c>
      <c r="E360" s="76" t="s">
        <v>57</v>
      </c>
      <c r="F360" s="82">
        <v>200</v>
      </c>
      <c r="G360" s="82">
        <v>0.08</v>
      </c>
      <c r="H360" s="65" t="s">
        <v>58</v>
      </c>
      <c r="I360" s="65">
        <v>26.3</v>
      </c>
      <c r="J360" s="82">
        <v>105</v>
      </c>
      <c r="K360" s="86" t="s">
        <v>69</v>
      </c>
      <c r="L360" s="51">
        <v>17.25</v>
      </c>
    </row>
    <row r="361" spans="1:12" ht="15.75" thickBot="1">
      <c r="A361" s="15"/>
      <c r="B361" s="16"/>
      <c r="C361" s="11"/>
      <c r="D361" s="7" t="s">
        <v>32</v>
      </c>
      <c r="E361" s="76" t="s">
        <v>75</v>
      </c>
      <c r="F361" s="76">
        <v>25</v>
      </c>
      <c r="G361" s="76">
        <v>2.98</v>
      </c>
      <c r="H361" s="70">
        <v>0.375</v>
      </c>
      <c r="I361" s="70">
        <v>18.100000000000001</v>
      </c>
      <c r="J361" s="76">
        <v>87</v>
      </c>
      <c r="K361" s="86" t="s">
        <v>70</v>
      </c>
      <c r="L361" s="51">
        <v>2.7</v>
      </c>
    </row>
    <row r="362" spans="1:12" ht="15.75" thickBot="1">
      <c r="A362" s="15"/>
      <c r="B362" s="16"/>
      <c r="C362" s="11"/>
      <c r="D362" s="7" t="s">
        <v>33</v>
      </c>
      <c r="E362" s="76" t="s">
        <v>76</v>
      </c>
      <c r="F362" s="76">
        <v>25</v>
      </c>
      <c r="G362" s="76">
        <v>5.96</v>
      </c>
      <c r="H362" s="70">
        <v>0.1</v>
      </c>
      <c r="I362" s="70">
        <v>48.3</v>
      </c>
      <c r="J362" s="76">
        <v>232</v>
      </c>
      <c r="K362" s="86" t="s">
        <v>70</v>
      </c>
      <c r="L362" s="51">
        <v>3</v>
      </c>
    </row>
    <row r="363" spans="1:12" ht="15">
      <c r="A363" s="1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.75" thickBot="1">
      <c r="A365" s="17"/>
      <c r="B365" s="18"/>
      <c r="C365" s="8"/>
      <c r="D365" s="19" t="s">
        <v>39</v>
      </c>
      <c r="E365" s="9"/>
      <c r="F365" s="21">
        <f>SUM(F356:F364)</f>
        <v>810</v>
      </c>
      <c r="G365" s="21">
        <f t="shared" ref="G365" si="179">SUM(G356:G364)</f>
        <v>26.9</v>
      </c>
      <c r="H365" s="21">
        <f t="shared" ref="H365" si="180">SUM(H356:H364)</f>
        <v>11.694999999999999</v>
      </c>
      <c r="I365" s="21">
        <f t="shared" ref="I365" si="181">SUM(I356:I364)</f>
        <v>114.92</v>
      </c>
      <c r="J365" s="21">
        <f t="shared" ref="J365" si="182">SUM(J356:J364)</f>
        <v>776.6</v>
      </c>
      <c r="K365" s="27"/>
      <c r="L365" s="21">
        <f t="shared" ref="L365" ca="1" si="183">SUM(L362:L370)</f>
        <v>0</v>
      </c>
    </row>
    <row r="366" spans="1:12" ht="15.75" thickBot="1">
      <c r="A366" s="14">
        <f>A343</f>
        <v>2</v>
      </c>
      <c r="B366" s="14">
        <f>B343</f>
        <v>2</v>
      </c>
      <c r="C366" s="10" t="s">
        <v>34</v>
      </c>
      <c r="D366" s="12" t="s">
        <v>35</v>
      </c>
      <c r="E366" s="82" t="s">
        <v>71</v>
      </c>
      <c r="F366" s="67">
        <v>75</v>
      </c>
      <c r="G366" s="67">
        <v>6.6</v>
      </c>
      <c r="H366" s="65">
        <v>14.36</v>
      </c>
      <c r="I366" s="66">
        <v>41.1</v>
      </c>
      <c r="J366" s="51">
        <v>240</v>
      </c>
      <c r="K366" s="52">
        <v>426</v>
      </c>
      <c r="L366" s="51">
        <v>18.600000000000001</v>
      </c>
    </row>
    <row r="367" spans="1:12" ht="15.75" thickBot="1">
      <c r="A367" s="15"/>
      <c r="B367" s="16"/>
      <c r="C367" s="11"/>
      <c r="D367" s="12" t="s">
        <v>31</v>
      </c>
      <c r="E367" s="76" t="s">
        <v>77</v>
      </c>
      <c r="F367" s="92">
        <v>200</v>
      </c>
      <c r="G367" s="51"/>
      <c r="H367" s="51"/>
      <c r="I367" s="51"/>
      <c r="J367" s="51"/>
      <c r="K367" s="52"/>
      <c r="L367" s="51">
        <v>41</v>
      </c>
    </row>
    <row r="368" spans="1:12" ht="15.75" thickBot="1">
      <c r="A368" s="15"/>
      <c r="B368" s="16"/>
      <c r="C368" s="11"/>
      <c r="D368" s="6"/>
      <c r="E368" s="76" t="s">
        <v>78</v>
      </c>
      <c r="F368" s="92">
        <v>220</v>
      </c>
      <c r="G368" s="51"/>
      <c r="H368" s="51"/>
      <c r="I368" s="51"/>
      <c r="J368" s="51"/>
      <c r="K368" s="52"/>
      <c r="L368" s="51">
        <v>43</v>
      </c>
    </row>
    <row r="369" spans="1:12" ht="15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7"/>
      <c r="B370" s="18"/>
      <c r="C370" s="8"/>
      <c r="D370" s="19" t="s">
        <v>39</v>
      </c>
      <c r="E370" s="9"/>
      <c r="F370" s="21">
        <f>SUM(F366:F369)</f>
        <v>495</v>
      </c>
      <c r="G370" s="21">
        <f t="shared" ref="G370" si="184">SUM(G366:G369)</f>
        <v>6.6</v>
      </c>
      <c r="H370" s="21">
        <f t="shared" ref="H370" si="185">SUM(H366:H369)</f>
        <v>14.36</v>
      </c>
      <c r="I370" s="21">
        <f t="shared" ref="I370" si="186">SUM(I366:I369)</f>
        <v>41.1</v>
      </c>
      <c r="J370" s="21">
        <f t="shared" ref="J370" si="187">SUM(J366:J369)</f>
        <v>240</v>
      </c>
      <c r="K370" s="27"/>
      <c r="L370" s="21">
        <f t="shared" ref="L370" ca="1" si="188">SUM(L363:L369)</f>
        <v>0</v>
      </c>
    </row>
    <row r="371" spans="1:12" ht="15">
      <c r="A371" s="14">
        <f>A343</f>
        <v>2</v>
      </c>
      <c r="B371" s="14">
        <f>B343</f>
        <v>2</v>
      </c>
      <c r="C371" s="10" t="s">
        <v>36</v>
      </c>
      <c r="D371" s="7" t="s">
        <v>21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30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7" t="s">
        <v>31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23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7"/>
      <c r="B377" s="18"/>
      <c r="C377" s="8"/>
      <c r="D377" s="19" t="s">
        <v>39</v>
      </c>
      <c r="E377" s="9"/>
      <c r="F377" s="21">
        <f>SUM(F371:F376)</f>
        <v>0</v>
      </c>
      <c r="G377" s="21">
        <f t="shared" ref="G377" si="189">SUM(G371:G376)</f>
        <v>0</v>
      </c>
      <c r="H377" s="21">
        <f t="shared" ref="H377" si="190">SUM(H371:H376)</f>
        <v>0</v>
      </c>
      <c r="I377" s="21">
        <f t="shared" ref="I377" si="191">SUM(I371:I376)</f>
        <v>0</v>
      </c>
      <c r="J377" s="21">
        <f t="shared" ref="J377" si="192">SUM(J371:J376)</f>
        <v>0</v>
      </c>
      <c r="K377" s="27"/>
      <c r="L377" s="21">
        <f t="shared" ref="L377" ca="1" si="193">SUM(L371:L379)</f>
        <v>0</v>
      </c>
    </row>
    <row r="378" spans="1:12" ht="15">
      <c r="A378" s="14">
        <f>A343</f>
        <v>2</v>
      </c>
      <c r="B378" s="14">
        <f>B343</f>
        <v>2</v>
      </c>
      <c r="C378" s="10" t="s">
        <v>37</v>
      </c>
      <c r="D378" s="12" t="s">
        <v>38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35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12" t="s">
        <v>31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24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7"/>
      <c r="B384" s="18"/>
      <c r="C384" s="8"/>
      <c r="D384" s="20" t="s">
        <v>39</v>
      </c>
      <c r="E384" s="9"/>
      <c r="F384" s="21">
        <f>SUM(F378:F383)</f>
        <v>0</v>
      </c>
      <c r="G384" s="21">
        <f t="shared" ref="G384" si="194">SUM(G378:G383)</f>
        <v>0</v>
      </c>
      <c r="H384" s="21">
        <f t="shared" ref="H384" si="195">SUM(H378:H383)</f>
        <v>0</v>
      </c>
      <c r="I384" s="21">
        <f t="shared" ref="I384" si="196">SUM(I378:I383)</f>
        <v>0</v>
      </c>
      <c r="J384" s="21">
        <f t="shared" ref="J384" si="197">SUM(J378:J383)</f>
        <v>0</v>
      </c>
      <c r="K384" s="27"/>
      <c r="L384" s="21">
        <f ca="1">SUM(L378:L386)</f>
        <v>0</v>
      </c>
    </row>
    <row r="385" spans="1:12" ht="15.75" customHeight="1" thickBot="1">
      <c r="A385" s="36">
        <f>A343</f>
        <v>2</v>
      </c>
      <c r="B385" s="36">
        <f>B343</f>
        <v>2</v>
      </c>
      <c r="C385" s="146" t="s">
        <v>4</v>
      </c>
      <c r="D385" s="147"/>
      <c r="E385" s="33"/>
      <c r="F385" s="34">
        <f>F350+F355+F365+F370+F377+F384</f>
        <v>2200</v>
      </c>
      <c r="G385" s="34">
        <f t="shared" ref="G385" si="198">G350+G355+G365+G370+G377+G384</f>
        <v>56.809999999999995</v>
      </c>
      <c r="H385" s="34">
        <f t="shared" ref="H385" si="199">H350+H355+H365+H370+H377+H384</f>
        <v>46.335000000000001</v>
      </c>
      <c r="I385" s="34">
        <f t="shared" ref="I385" si="200">I350+I355+I365+I370+I377+I384</f>
        <v>339.92</v>
      </c>
      <c r="J385" s="34">
        <f t="shared" ref="J385" si="201">J350+J355+J365+J370+J377+J384</f>
        <v>1391.6</v>
      </c>
      <c r="K385" s="35"/>
      <c r="L385" s="34">
        <f t="shared" ref="L385" ca="1" si="202">L350+L355+L365+L370+L377+L384</f>
        <v>0</v>
      </c>
    </row>
    <row r="386" spans="1:12" ht="16.5" thickBot="1">
      <c r="A386" s="22">
        <v>2</v>
      </c>
      <c r="B386" s="23">
        <v>3</v>
      </c>
      <c r="C386" s="24" t="s">
        <v>20</v>
      </c>
      <c r="D386" s="5" t="s">
        <v>21</v>
      </c>
      <c r="E386" s="84" t="s">
        <v>79</v>
      </c>
      <c r="F386" s="85">
        <v>90</v>
      </c>
      <c r="G386" s="94">
        <v>9.65</v>
      </c>
      <c r="H386" s="95">
        <v>10.9</v>
      </c>
      <c r="I386" s="95">
        <v>11.4</v>
      </c>
      <c r="J386" s="48">
        <v>181</v>
      </c>
      <c r="K386" s="49">
        <v>301</v>
      </c>
      <c r="L386" s="48">
        <v>54.7</v>
      </c>
    </row>
    <row r="387" spans="1:12" ht="15.75" thickBot="1">
      <c r="A387" s="25"/>
      <c r="B387" s="16"/>
      <c r="C387" s="11"/>
      <c r="D387" s="6"/>
      <c r="E387" s="76" t="s">
        <v>81</v>
      </c>
      <c r="F387" s="71">
        <v>150</v>
      </c>
      <c r="G387" s="70">
        <v>3.06</v>
      </c>
      <c r="H387" s="70">
        <v>4.8</v>
      </c>
      <c r="I387" s="70">
        <v>20.399999999999999</v>
      </c>
      <c r="J387" s="51">
        <v>137</v>
      </c>
      <c r="K387" s="52">
        <v>312</v>
      </c>
      <c r="L387" s="51">
        <v>22.25</v>
      </c>
    </row>
    <row r="388" spans="1:12" ht="30.75" thickBot="1">
      <c r="A388" s="25"/>
      <c r="B388" s="16"/>
      <c r="C388" s="11"/>
      <c r="D388" s="7" t="s">
        <v>22</v>
      </c>
      <c r="E388" s="82" t="s">
        <v>57</v>
      </c>
      <c r="F388" s="65">
        <v>200</v>
      </c>
      <c r="G388" s="65">
        <v>0.08</v>
      </c>
      <c r="H388" s="65" t="s">
        <v>58</v>
      </c>
      <c r="I388" s="65">
        <v>26.3</v>
      </c>
      <c r="J388" s="51">
        <v>105</v>
      </c>
      <c r="K388" s="52" t="s">
        <v>59</v>
      </c>
      <c r="L388" s="51">
        <v>17.25</v>
      </c>
    </row>
    <row r="389" spans="1:12" ht="15.75" thickBot="1">
      <c r="A389" s="25"/>
      <c r="B389" s="16"/>
      <c r="C389" s="11"/>
      <c r="D389" s="7" t="s">
        <v>23</v>
      </c>
      <c r="E389" s="76" t="s">
        <v>60</v>
      </c>
      <c r="F389" s="71">
        <v>25</v>
      </c>
      <c r="G389" s="71">
        <v>1.5</v>
      </c>
      <c r="H389" s="71">
        <v>0.2</v>
      </c>
      <c r="I389" s="71">
        <v>98</v>
      </c>
      <c r="J389" s="51">
        <v>47</v>
      </c>
      <c r="K389" s="52" t="s">
        <v>82</v>
      </c>
      <c r="L389" s="51">
        <v>2.7</v>
      </c>
    </row>
    <row r="390" spans="1:12" ht="15.75" thickBot="1">
      <c r="A390" s="25"/>
      <c r="B390" s="16"/>
      <c r="C390" s="11"/>
      <c r="D390" s="7" t="s">
        <v>24</v>
      </c>
      <c r="E390" s="76"/>
      <c r="F390" s="71"/>
      <c r="G390" s="71"/>
      <c r="H390" s="71"/>
      <c r="I390" s="71"/>
      <c r="J390" s="51"/>
      <c r="K390" s="52"/>
      <c r="L390" s="51"/>
    </row>
    <row r="391" spans="1:12" ht="15">
      <c r="A391" s="25"/>
      <c r="B391" s="16"/>
      <c r="C391" s="11"/>
      <c r="D391" s="6"/>
      <c r="E391" s="50"/>
      <c r="F391" s="51"/>
      <c r="G391" s="51"/>
      <c r="H391" s="51"/>
      <c r="I391" s="51"/>
      <c r="J391" s="51"/>
      <c r="K391" s="52"/>
      <c r="L391" s="51"/>
    </row>
    <row r="392" spans="1:12" ht="1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6"/>
      <c r="B393" s="18"/>
      <c r="C393" s="8"/>
      <c r="D393" s="19" t="s">
        <v>39</v>
      </c>
      <c r="E393" s="9"/>
      <c r="F393" s="21">
        <f>SUM(F386:F392)</f>
        <v>465</v>
      </c>
      <c r="G393" s="21">
        <f t="shared" ref="G393" si="203">SUM(G386:G392)</f>
        <v>14.290000000000001</v>
      </c>
      <c r="H393" s="21">
        <f t="shared" ref="H393" si="204">SUM(H386:H392)</f>
        <v>15.899999999999999</v>
      </c>
      <c r="I393" s="21">
        <f t="shared" ref="I393" si="205">SUM(I386:I392)</f>
        <v>156.1</v>
      </c>
      <c r="J393" s="21">
        <f t="shared" ref="J393" si="206">SUM(J386:J392)</f>
        <v>470</v>
      </c>
      <c r="K393" s="27"/>
      <c r="L393" s="21">
        <f>SUM(L386:L392)</f>
        <v>96.9</v>
      </c>
    </row>
    <row r="394" spans="1:12" ht="15.75" thickBot="1">
      <c r="A394" s="28">
        <f>A386</f>
        <v>2</v>
      </c>
      <c r="B394" s="14">
        <f>B386</f>
        <v>3</v>
      </c>
      <c r="C394" s="10" t="s">
        <v>25</v>
      </c>
      <c r="D394" s="12" t="s">
        <v>24</v>
      </c>
      <c r="E394" s="76" t="s">
        <v>85</v>
      </c>
      <c r="F394" s="71">
        <v>100</v>
      </c>
      <c r="J394" s="51"/>
      <c r="K394" s="52"/>
      <c r="L394" s="51">
        <v>45.9</v>
      </c>
    </row>
    <row r="395" spans="1:12" ht="15.75" thickBot="1">
      <c r="A395" s="25"/>
      <c r="B395" s="16"/>
      <c r="C395" s="11"/>
      <c r="D395" s="12"/>
      <c r="E395" s="76" t="s">
        <v>84</v>
      </c>
      <c r="F395" s="71">
        <v>200</v>
      </c>
      <c r="G395" s="71">
        <v>3.17</v>
      </c>
      <c r="H395" s="71">
        <v>2.7</v>
      </c>
      <c r="I395" s="71">
        <v>15.9</v>
      </c>
      <c r="J395" s="51">
        <v>101</v>
      </c>
      <c r="K395" s="52">
        <v>379</v>
      </c>
      <c r="L395" s="51">
        <v>12.6</v>
      </c>
    </row>
    <row r="396" spans="1:12" ht="15.75" thickBot="1">
      <c r="A396" s="25"/>
      <c r="B396" s="16"/>
      <c r="C396" s="11"/>
      <c r="D396" s="6"/>
      <c r="E396" s="97" t="s">
        <v>83</v>
      </c>
      <c r="F396" s="2">
        <v>75</v>
      </c>
      <c r="G396" s="66">
        <v>2.46</v>
      </c>
      <c r="H396" s="66">
        <v>1.1399999999999999</v>
      </c>
      <c r="I396" s="66">
        <v>13.8</v>
      </c>
      <c r="J396" s="51">
        <v>76</v>
      </c>
      <c r="K396" s="52">
        <v>409</v>
      </c>
      <c r="L396" s="51">
        <v>9.8000000000000007</v>
      </c>
    </row>
    <row r="397" spans="1:12" ht="15.75" thickBot="1">
      <c r="A397" s="25"/>
      <c r="B397" s="16"/>
      <c r="C397" s="11"/>
      <c r="D397" s="6"/>
      <c r="E397" s="76" t="s">
        <v>87</v>
      </c>
      <c r="F397" s="71" t="s">
        <v>86</v>
      </c>
      <c r="G397" s="71"/>
      <c r="H397" s="71"/>
      <c r="I397" s="71"/>
      <c r="J397" s="51"/>
      <c r="K397" s="52"/>
      <c r="L397" s="51">
        <v>34.4</v>
      </c>
    </row>
    <row r="398" spans="1:12" ht="15.75" thickBot="1">
      <c r="A398" s="26"/>
      <c r="B398" s="18"/>
      <c r="C398" s="8"/>
      <c r="D398" s="19" t="s">
        <v>39</v>
      </c>
      <c r="E398" s="9"/>
      <c r="F398" s="21">
        <f>SUM(F394:F397)</f>
        <v>375</v>
      </c>
      <c r="G398" s="21">
        <f>SUM(G395:G397)</f>
        <v>5.63</v>
      </c>
      <c r="H398" s="21">
        <f>SUM(H395:H397)</f>
        <v>3.84</v>
      </c>
      <c r="I398" s="21">
        <f>SUM(I395:I397)</f>
        <v>29.700000000000003</v>
      </c>
      <c r="J398" s="21">
        <f t="shared" ref="J398" si="207">SUM(J394:J397)</f>
        <v>177</v>
      </c>
      <c r="K398" s="27"/>
      <c r="L398" s="21">
        <f t="shared" ref="L398" ca="1" si="208">SUM(L394:L403)</f>
        <v>0</v>
      </c>
    </row>
    <row r="399" spans="1:12" ht="15.75" thickBot="1">
      <c r="A399" s="28">
        <f>A386</f>
        <v>2</v>
      </c>
      <c r="B399" s="14">
        <f>B386</f>
        <v>3</v>
      </c>
      <c r="C399" s="10" t="s">
        <v>26</v>
      </c>
      <c r="D399" s="7" t="s">
        <v>27</v>
      </c>
      <c r="E399" s="82"/>
      <c r="F399" s="66"/>
      <c r="G399" s="66"/>
      <c r="H399" s="66"/>
      <c r="I399" s="66"/>
      <c r="J399" s="67"/>
      <c r="K399" s="99"/>
      <c r="L399" s="51"/>
    </row>
    <row r="400" spans="1:12" ht="15.75" thickBot="1">
      <c r="A400" s="25"/>
      <c r="B400" s="16"/>
      <c r="C400" s="11"/>
      <c r="D400" s="7" t="s">
        <v>28</v>
      </c>
      <c r="E400" s="76" t="s">
        <v>88</v>
      </c>
      <c r="F400" s="71">
        <v>250</v>
      </c>
      <c r="G400" s="98">
        <v>4.4800000000000004</v>
      </c>
      <c r="H400" s="98">
        <v>46.08</v>
      </c>
      <c r="I400" s="98">
        <v>15.3</v>
      </c>
      <c r="J400" s="72">
        <v>177.9</v>
      </c>
      <c r="K400" s="77">
        <v>119</v>
      </c>
      <c r="L400" s="51">
        <v>8.9</v>
      </c>
    </row>
    <row r="401" spans="1:12" ht="16.5" thickBot="1">
      <c r="A401" s="25"/>
      <c r="B401" s="16"/>
      <c r="C401" s="11"/>
      <c r="D401" s="7" t="s">
        <v>29</v>
      </c>
      <c r="E401" s="88" t="s">
        <v>79</v>
      </c>
      <c r="F401" s="91" t="s">
        <v>80</v>
      </c>
      <c r="G401" s="94">
        <v>9.65</v>
      </c>
      <c r="H401" s="95">
        <v>10.9</v>
      </c>
      <c r="I401" s="95">
        <v>11.4</v>
      </c>
      <c r="J401" s="88">
        <v>182</v>
      </c>
      <c r="K401" s="88"/>
      <c r="L401" s="51">
        <v>54.7</v>
      </c>
    </row>
    <row r="402" spans="1:12" ht="15.75" thickBot="1">
      <c r="A402" s="25"/>
      <c r="B402" s="16"/>
      <c r="C402" s="11"/>
      <c r="D402" s="7" t="s">
        <v>30</v>
      </c>
      <c r="E402" s="76" t="s">
        <v>81</v>
      </c>
      <c r="F402" s="71">
        <v>150</v>
      </c>
      <c r="G402" s="70">
        <v>3.06</v>
      </c>
      <c r="H402" s="70">
        <v>4.8</v>
      </c>
      <c r="I402" s="70">
        <v>20.399999999999999</v>
      </c>
      <c r="J402" s="72">
        <v>137</v>
      </c>
      <c r="K402" s="77">
        <v>312</v>
      </c>
      <c r="L402" s="51">
        <v>22.45</v>
      </c>
    </row>
    <row r="403" spans="1:12" ht="30.75" thickBot="1">
      <c r="A403" s="25"/>
      <c r="B403" s="16"/>
      <c r="C403" s="11"/>
      <c r="D403" s="7" t="s">
        <v>31</v>
      </c>
      <c r="E403" s="76" t="s">
        <v>57</v>
      </c>
      <c r="F403" s="70">
        <v>200</v>
      </c>
      <c r="G403" s="70">
        <v>0.08</v>
      </c>
      <c r="H403" s="70" t="s">
        <v>58</v>
      </c>
      <c r="I403" s="70">
        <v>26.3</v>
      </c>
      <c r="J403" s="76">
        <v>105</v>
      </c>
      <c r="K403" s="77" t="s">
        <v>59</v>
      </c>
      <c r="L403" s="51">
        <v>17.25</v>
      </c>
    </row>
    <row r="404" spans="1:12" ht="15.75" thickBot="1">
      <c r="A404" s="25"/>
      <c r="B404" s="16"/>
      <c r="C404" s="11"/>
      <c r="D404" s="7" t="s">
        <v>32</v>
      </c>
      <c r="E404" s="76" t="s">
        <v>75</v>
      </c>
      <c r="F404" s="70">
        <v>25</v>
      </c>
      <c r="G404" s="70">
        <v>2.98</v>
      </c>
      <c r="H404" s="70">
        <v>0.375</v>
      </c>
      <c r="I404" s="70">
        <v>18.100000000000001</v>
      </c>
      <c r="J404" s="76">
        <v>87</v>
      </c>
      <c r="K404" s="76" t="s">
        <v>89</v>
      </c>
      <c r="L404" s="51">
        <v>2.7</v>
      </c>
    </row>
    <row r="405" spans="1:12" ht="15.75" thickBot="1">
      <c r="A405" s="25"/>
      <c r="B405" s="16"/>
      <c r="C405" s="11"/>
      <c r="D405" s="7" t="s">
        <v>33</v>
      </c>
      <c r="E405" s="76" t="s">
        <v>76</v>
      </c>
      <c r="F405" s="70">
        <v>25</v>
      </c>
      <c r="G405" s="70">
        <v>5.96</v>
      </c>
      <c r="H405" s="70">
        <v>0.1</v>
      </c>
      <c r="I405" s="70">
        <v>48.3</v>
      </c>
      <c r="J405" s="76">
        <v>232</v>
      </c>
      <c r="K405" s="76" t="s">
        <v>89</v>
      </c>
      <c r="L405" s="51">
        <v>3</v>
      </c>
    </row>
    <row r="406" spans="1:12" ht="15">
      <c r="A406" s="25"/>
      <c r="B406" s="16"/>
      <c r="C406" s="11"/>
      <c r="D406" s="6"/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.75" thickBot="1">
      <c r="A408" s="26"/>
      <c r="B408" s="18"/>
      <c r="C408" s="8"/>
      <c r="D408" s="19" t="s">
        <v>39</v>
      </c>
      <c r="E408" s="9"/>
      <c r="F408" s="21">
        <f>SUM(F399:F407)</f>
        <v>650</v>
      </c>
      <c r="G408" s="21">
        <f t="shared" ref="G408" si="209">SUM(G399:G407)</f>
        <v>26.21</v>
      </c>
      <c r="H408" s="21">
        <f t="shared" ref="H408" si="210">SUM(H399:H407)</f>
        <v>62.254999999999995</v>
      </c>
      <c r="I408" s="21">
        <f t="shared" ref="I408" si="211">SUM(I399:I407)</f>
        <v>139.80000000000001</v>
      </c>
      <c r="J408" s="21">
        <f t="shared" ref="J408" si="212">SUM(J399:J407)</f>
        <v>920.9</v>
      </c>
      <c r="K408" s="27"/>
      <c r="L408" s="21">
        <f t="shared" ref="L408" ca="1" si="213">SUM(L405:L413)</f>
        <v>0</v>
      </c>
    </row>
    <row r="409" spans="1:12" ht="15.75" thickBot="1">
      <c r="A409" s="28">
        <f>A386</f>
        <v>2</v>
      </c>
      <c r="B409" s="14">
        <f>B386</f>
        <v>3</v>
      </c>
      <c r="C409" s="10" t="s">
        <v>34</v>
      </c>
      <c r="D409" s="12" t="s">
        <v>35</v>
      </c>
      <c r="E409" s="82" t="s">
        <v>83</v>
      </c>
      <c r="F409" s="96">
        <v>75</v>
      </c>
      <c r="G409" s="66">
        <v>2.46</v>
      </c>
      <c r="H409" s="66">
        <v>1.1399999999999999</v>
      </c>
      <c r="I409" s="66">
        <v>13.8</v>
      </c>
      <c r="J409" s="51">
        <v>76</v>
      </c>
      <c r="K409" s="52">
        <v>409</v>
      </c>
      <c r="L409" s="51">
        <v>9.8000000000000007</v>
      </c>
    </row>
    <row r="410" spans="1:12" ht="15.75" thickBot="1">
      <c r="A410" s="25"/>
      <c r="B410" s="16"/>
      <c r="C410" s="11"/>
      <c r="D410" s="12" t="s">
        <v>31</v>
      </c>
      <c r="E410" s="148" t="s">
        <v>84</v>
      </c>
      <c r="F410" s="71">
        <v>200</v>
      </c>
      <c r="G410" s="71">
        <v>3.17</v>
      </c>
      <c r="H410" s="71">
        <v>2.7</v>
      </c>
      <c r="I410" s="71">
        <v>15.9</v>
      </c>
      <c r="J410" s="51">
        <v>101</v>
      </c>
      <c r="K410" s="52">
        <v>379</v>
      </c>
      <c r="L410" s="51">
        <v>12.4</v>
      </c>
    </row>
    <row r="411" spans="1:12" ht="15.75" thickBot="1">
      <c r="A411" s="25"/>
      <c r="B411" s="16"/>
      <c r="C411" s="11"/>
      <c r="D411" s="6"/>
      <c r="E411" s="149"/>
      <c r="J411" s="51"/>
      <c r="K411" s="52"/>
      <c r="L411" s="51"/>
    </row>
    <row r="412" spans="1:12" ht="15.75" thickBot="1">
      <c r="A412" s="25"/>
      <c r="B412" s="16"/>
      <c r="C412" s="11"/>
      <c r="D412" s="6"/>
      <c r="E412" s="76" t="s">
        <v>87</v>
      </c>
      <c r="F412" s="70" t="s">
        <v>86</v>
      </c>
      <c r="G412" s="71"/>
      <c r="H412" s="71"/>
      <c r="I412" s="71"/>
      <c r="J412" s="51"/>
      <c r="K412" s="52"/>
      <c r="L412" s="51">
        <v>34.4</v>
      </c>
    </row>
    <row r="413" spans="1:12" ht="15">
      <c r="A413" s="26"/>
      <c r="B413" s="18"/>
      <c r="C413" s="8"/>
      <c r="D413" s="19" t="s">
        <v>39</v>
      </c>
      <c r="E413" s="9"/>
      <c r="F413" s="21">
        <f>SUM(F409:F412)</f>
        <v>275</v>
      </c>
      <c r="G413" s="21">
        <f t="shared" ref="G413" si="214">SUM(G409:G412)</f>
        <v>5.63</v>
      </c>
      <c r="H413" s="21">
        <f t="shared" ref="H413" si="215">SUM(H409:H412)</f>
        <v>3.84</v>
      </c>
      <c r="I413" s="21">
        <f t="shared" ref="I413" si="216">SUM(I409:I412)</f>
        <v>29.700000000000003</v>
      </c>
      <c r="J413" s="21">
        <f t="shared" ref="J413" si="217">SUM(J409:J412)</f>
        <v>177</v>
      </c>
      <c r="K413" s="27"/>
      <c r="L413" s="21">
        <f t="shared" ref="L413" ca="1" si="218">SUM(L406:L412)</f>
        <v>0</v>
      </c>
    </row>
    <row r="414" spans="1:12" ht="15">
      <c r="A414" s="28">
        <f>A386</f>
        <v>2</v>
      </c>
      <c r="B414" s="14">
        <f>B386</f>
        <v>3</v>
      </c>
      <c r="C414" s="10" t="s">
        <v>36</v>
      </c>
      <c r="D414" s="7" t="s">
        <v>21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7" t="s">
        <v>30</v>
      </c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7" t="s">
        <v>31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23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6"/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6"/>
      <c r="B420" s="18"/>
      <c r="C420" s="8"/>
      <c r="D420" s="19" t="s">
        <v>39</v>
      </c>
      <c r="E420" s="9"/>
      <c r="F420" s="21">
        <f>SUM(F414:F419)</f>
        <v>0</v>
      </c>
      <c r="G420" s="21">
        <f t="shared" ref="G420" si="219">SUM(G414:G419)</f>
        <v>0</v>
      </c>
      <c r="H420" s="21">
        <f t="shared" ref="H420" si="220">SUM(H414:H419)</f>
        <v>0</v>
      </c>
      <c r="I420" s="21">
        <f t="shared" ref="I420" si="221">SUM(I414:I419)</f>
        <v>0</v>
      </c>
      <c r="J420" s="21">
        <f t="shared" ref="J420" si="222">SUM(J414:J419)</f>
        <v>0</v>
      </c>
      <c r="K420" s="27"/>
      <c r="L420" s="21">
        <f t="shared" ref="L420" ca="1" si="223">SUM(L414:L422)</f>
        <v>0</v>
      </c>
    </row>
    <row r="421" spans="1:12" ht="15">
      <c r="A421" s="28">
        <f>A386</f>
        <v>2</v>
      </c>
      <c r="B421" s="14">
        <f>B386</f>
        <v>3</v>
      </c>
      <c r="C421" s="10" t="s">
        <v>37</v>
      </c>
      <c r="D421" s="12" t="s">
        <v>38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12" t="s">
        <v>35</v>
      </c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12" t="s">
        <v>31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24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6"/>
      <c r="B427" s="18"/>
      <c r="C427" s="8"/>
      <c r="D427" s="20" t="s">
        <v>39</v>
      </c>
      <c r="E427" s="9"/>
      <c r="F427" s="21">
        <f>SUM(F421:F426)</f>
        <v>0</v>
      </c>
      <c r="G427" s="21">
        <f t="shared" ref="G427" si="224">SUM(G421:G426)</f>
        <v>0</v>
      </c>
      <c r="H427" s="21">
        <f t="shared" ref="H427" si="225">SUM(H421:H426)</f>
        <v>0</v>
      </c>
      <c r="I427" s="21">
        <f t="shared" ref="I427" si="226">SUM(I421:I426)</f>
        <v>0</v>
      </c>
      <c r="J427" s="21">
        <f t="shared" ref="J427" si="227">SUM(J421:J426)</f>
        <v>0</v>
      </c>
      <c r="K427" s="27"/>
      <c r="L427" s="21">
        <f t="shared" ref="L427" ca="1" si="228">SUM(L421:L429)</f>
        <v>0</v>
      </c>
    </row>
    <row r="428" spans="1:12" ht="15.75" customHeight="1" thickBot="1">
      <c r="A428" s="31">
        <f>A386</f>
        <v>2</v>
      </c>
      <c r="B428" s="32">
        <f>B386</f>
        <v>3</v>
      </c>
      <c r="C428" s="146" t="s">
        <v>4</v>
      </c>
      <c r="D428" s="147"/>
      <c r="E428" s="33"/>
      <c r="F428" s="34">
        <f>F393+F398+F408+F413+F420+F427</f>
        <v>1765</v>
      </c>
      <c r="G428" s="34">
        <f t="shared" ref="G428" si="229">G393+G398+G408+G413+G420+G427</f>
        <v>51.760000000000005</v>
      </c>
      <c r="H428" s="34">
        <f t="shared" ref="H428" si="230">H393+H398+H408+H413+H420+H427</f>
        <v>85.834999999999994</v>
      </c>
      <c r="I428" s="34">
        <f t="shared" ref="I428" si="231">I393+I398+I408+I413+I420+I427</f>
        <v>355.3</v>
      </c>
      <c r="J428" s="34">
        <f t="shared" ref="J428" si="232">J393+J398+J408+J413+J420+J427</f>
        <v>1744.9</v>
      </c>
      <c r="K428" s="35"/>
      <c r="L428" s="34">
        <f t="shared" ref="L428" ca="1" si="233">L393+L398+L408+L413+L420+L427</f>
        <v>0</v>
      </c>
    </row>
    <row r="429" spans="1:12" ht="15.75" thickBot="1">
      <c r="A429" s="22">
        <v>2</v>
      </c>
      <c r="B429" s="23">
        <v>4</v>
      </c>
      <c r="C429" s="24" t="s">
        <v>20</v>
      </c>
      <c r="D429" s="5" t="s">
        <v>21</v>
      </c>
      <c r="E429" s="82" t="s">
        <v>90</v>
      </c>
      <c r="F429" s="66" t="s">
        <v>91</v>
      </c>
      <c r="G429" s="90">
        <v>4.6500000000000004</v>
      </c>
      <c r="H429" s="90">
        <v>7.6</v>
      </c>
      <c r="I429" s="90">
        <v>0.45</v>
      </c>
      <c r="J429" s="67">
        <v>257.7</v>
      </c>
      <c r="K429" s="89">
        <v>290</v>
      </c>
      <c r="L429" s="48">
        <v>57.4</v>
      </c>
    </row>
    <row r="430" spans="1:12" ht="15.75" thickBot="1">
      <c r="A430" s="25"/>
      <c r="B430" s="16"/>
      <c r="C430" s="11"/>
      <c r="D430" s="6"/>
      <c r="E430" s="76" t="s">
        <v>92</v>
      </c>
      <c r="F430" s="71">
        <v>150</v>
      </c>
      <c r="G430" s="71">
        <v>8.9</v>
      </c>
      <c r="H430" s="71">
        <v>4.0999999999999996</v>
      </c>
      <c r="I430" s="71">
        <v>39.799999999999997</v>
      </c>
      <c r="J430" s="72">
        <v>88</v>
      </c>
      <c r="K430" s="76">
        <v>302</v>
      </c>
      <c r="L430" s="51">
        <v>19.95</v>
      </c>
    </row>
    <row r="431" spans="1:12" ht="30.75" thickBot="1">
      <c r="A431" s="25"/>
      <c r="B431" s="16"/>
      <c r="C431" s="11"/>
      <c r="D431" s="7" t="s">
        <v>22</v>
      </c>
      <c r="E431" s="76" t="s">
        <v>57</v>
      </c>
      <c r="F431" s="70">
        <v>200</v>
      </c>
      <c r="G431" s="70">
        <v>0.08</v>
      </c>
      <c r="H431" s="70" t="s">
        <v>58</v>
      </c>
      <c r="I431" s="70">
        <v>26.3</v>
      </c>
      <c r="J431" s="72">
        <v>70.5</v>
      </c>
      <c r="K431" s="77" t="s">
        <v>59</v>
      </c>
      <c r="L431" s="51">
        <v>14.5</v>
      </c>
    </row>
    <row r="432" spans="1:12" ht="15.75" thickBot="1">
      <c r="A432" s="25"/>
      <c r="B432" s="16"/>
      <c r="C432" s="11"/>
      <c r="D432" s="7" t="s">
        <v>23</v>
      </c>
      <c r="E432" s="76" t="s">
        <v>60</v>
      </c>
      <c r="F432" s="71">
        <v>25</v>
      </c>
      <c r="G432" s="71">
        <v>1.5</v>
      </c>
      <c r="H432" s="71">
        <v>0.2</v>
      </c>
      <c r="I432" s="71">
        <v>98</v>
      </c>
      <c r="J432" s="72">
        <v>47</v>
      </c>
      <c r="K432" s="76" t="s">
        <v>82</v>
      </c>
      <c r="L432" s="51">
        <v>2.7</v>
      </c>
    </row>
    <row r="433" spans="1:12" ht="15.75" thickBot="1">
      <c r="A433" s="25"/>
      <c r="B433" s="16"/>
      <c r="C433" s="11"/>
      <c r="D433" s="7" t="s">
        <v>24</v>
      </c>
      <c r="E433" s="76"/>
      <c r="F433" s="71"/>
      <c r="G433" s="71"/>
      <c r="H433" s="71"/>
      <c r="I433" s="71"/>
      <c r="J433" s="51"/>
      <c r="K433" s="52"/>
      <c r="L433" s="51"/>
    </row>
    <row r="434" spans="1:12" ht="1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6"/>
      <c r="B436" s="18"/>
      <c r="C436" s="8"/>
      <c r="D436" s="19" t="s">
        <v>39</v>
      </c>
      <c r="E436" s="9"/>
      <c r="F436" s="21">
        <f>SUM(F429:F435)</f>
        <v>375</v>
      </c>
      <c r="G436" s="21">
        <f t="shared" ref="G436" si="234">SUM(G429:G435)</f>
        <v>15.13</v>
      </c>
      <c r="H436" s="21">
        <f t="shared" ref="H436" si="235">SUM(H429:H435)</f>
        <v>11.899999999999999</v>
      </c>
      <c r="I436" s="21">
        <f t="shared" ref="I436" si="236">SUM(I429:I435)</f>
        <v>164.55</v>
      </c>
      <c r="J436" s="21">
        <f t="shared" ref="J436" si="237">SUM(J429:J435)</f>
        <v>463.2</v>
      </c>
      <c r="K436" s="27"/>
      <c r="L436" s="21">
        <f t="shared" ref="L436" si="238">SUM(L429:L435)</f>
        <v>94.55</v>
      </c>
    </row>
    <row r="437" spans="1:12" ht="15.75" thickBot="1">
      <c r="A437" s="28">
        <f>A429</f>
        <v>2</v>
      </c>
      <c r="B437" s="14">
        <f>B429</f>
        <v>4</v>
      </c>
      <c r="C437" s="10" t="s">
        <v>25</v>
      </c>
      <c r="D437" s="12" t="s">
        <v>24</v>
      </c>
      <c r="E437" s="101" t="s">
        <v>95</v>
      </c>
      <c r="F437" s="51">
        <v>130</v>
      </c>
      <c r="G437" s="51"/>
      <c r="H437" s="51"/>
      <c r="I437" s="51"/>
      <c r="J437" s="51"/>
      <c r="K437" s="52"/>
      <c r="L437" s="51">
        <v>33.200000000000003</v>
      </c>
    </row>
    <row r="438" spans="1:12" ht="15.75" thickBot="1">
      <c r="A438" s="25"/>
      <c r="B438" s="16"/>
      <c r="C438" s="11"/>
      <c r="D438" s="6"/>
      <c r="E438" s="82" t="s">
        <v>93</v>
      </c>
      <c r="F438" s="66">
        <v>75</v>
      </c>
      <c r="G438" s="66">
        <v>4.6100000000000003</v>
      </c>
      <c r="H438" s="66">
        <v>2.74</v>
      </c>
      <c r="I438" s="66">
        <v>14.5</v>
      </c>
      <c r="J438" s="51">
        <v>101</v>
      </c>
      <c r="K438" s="52">
        <v>410</v>
      </c>
      <c r="L438" s="51">
        <v>18.899999999999999</v>
      </c>
    </row>
    <row r="439" spans="1:12" ht="15.75" thickBot="1">
      <c r="A439" s="25"/>
      <c r="B439" s="16"/>
      <c r="C439" s="11"/>
      <c r="D439" s="6"/>
      <c r="E439" s="76" t="s">
        <v>63</v>
      </c>
      <c r="F439" s="70">
        <v>200</v>
      </c>
      <c r="G439" s="70" t="s">
        <v>64</v>
      </c>
      <c r="H439" s="70" t="s">
        <v>65</v>
      </c>
      <c r="I439" s="70" t="s">
        <v>66</v>
      </c>
      <c r="J439" s="51">
        <v>60</v>
      </c>
      <c r="K439" s="52">
        <v>375</v>
      </c>
      <c r="L439" s="51">
        <v>3.8</v>
      </c>
    </row>
    <row r="440" spans="1:12" ht="15.75" thickBot="1">
      <c r="A440" s="25"/>
      <c r="B440" s="16"/>
      <c r="C440" s="11"/>
      <c r="D440" s="6"/>
      <c r="E440" s="76" t="s">
        <v>94</v>
      </c>
      <c r="F440" s="71" t="s">
        <v>86</v>
      </c>
      <c r="G440" s="71"/>
      <c r="H440" s="71"/>
      <c r="I440" s="71"/>
      <c r="J440" s="51"/>
      <c r="K440" s="52"/>
      <c r="L440" s="51">
        <v>36</v>
      </c>
    </row>
    <row r="441" spans="1:12" ht="15">
      <c r="A441" s="26"/>
      <c r="B441" s="18"/>
      <c r="C441" s="8"/>
      <c r="D441" s="19" t="s">
        <v>39</v>
      </c>
      <c r="E441" s="9"/>
      <c r="F441" s="21">
        <f>SUM(F437:F440)</f>
        <v>405</v>
      </c>
      <c r="G441" s="21">
        <f t="shared" ref="G441" si="239">SUM(G437:G440)</f>
        <v>4.6100000000000003</v>
      </c>
      <c r="H441" s="21">
        <f t="shared" ref="H441" si="240">SUM(H437:H440)</f>
        <v>2.74</v>
      </c>
      <c r="I441" s="21">
        <f t="shared" ref="I441" si="241">SUM(I437:I440)</f>
        <v>14.5</v>
      </c>
      <c r="J441" s="21">
        <f t="shared" ref="J441" si="242">SUM(J437:J440)</f>
        <v>161</v>
      </c>
      <c r="K441" s="27"/>
      <c r="L441" s="21">
        <f t="shared" ref="L441" ca="1" si="243">SUM(L437:L446)</f>
        <v>0</v>
      </c>
    </row>
    <row r="442" spans="1:12" ht="15.75" thickBot="1">
      <c r="A442" s="28">
        <f>A429</f>
        <v>2</v>
      </c>
      <c r="B442" s="14">
        <f>B429</f>
        <v>4</v>
      </c>
      <c r="C442" s="10" t="s">
        <v>26</v>
      </c>
      <c r="D442" s="7" t="s">
        <v>27</v>
      </c>
      <c r="E442" s="50"/>
      <c r="F442" s="51"/>
      <c r="G442" s="51"/>
      <c r="H442" s="51"/>
      <c r="I442" s="51"/>
      <c r="J442" s="51"/>
      <c r="K442" s="52"/>
      <c r="L442" s="51"/>
    </row>
    <row r="443" spans="1:12" ht="30.75" thickBot="1">
      <c r="A443" s="25"/>
      <c r="B443" s="16"/>
      <c r="C443" s="11"/>
      <c r="D443" s="7" t="s">
        <v>28</v>
      </c>
      <c r="E443" s="82" t="s">
        <v>96</v>
      </c>
      <c r="F443" s="66" t="s">
        <v>97</v>
      </c>
      <c r="G443" s="90">
        <v>2.2599999999999998</v>
      </c>
      <c r="H443" s="90">
        <v>5.38</v>
      </c>
      <c r="I443" s="90">
        <v>12.84</v>
      </c>
      <c r="J443" s="67">
        <v>112.8</v>
      </c>
      <c r="K443" s="89">
        <v>96</v>
      </c>
      <c r="L443" s="51">
        <v>20.6</v>
      </c>
    </row>
    <row r="444" spans="1:12" ht="15.75" thickBot="1">
      <c r="A444" s="25"/>
      <c r="B444" s="16"/>
      <c r="C444" s="11"/>
      <c r="D444" s="7" t="s">
        <v>29</v>
      </c>
      <c r="E444" s="76" t="s">
        <v>90</v>
      </c>
      <c r="F444" s="71" t="s">
        <v>91</v>
      </c>
      <c r="G444" s="98">
        <v>4.6500000000000004</v>
      </c>
      <c r="H444" s="98">
        <v>7.6</v>
      </c>
      <c r="I444" s="98">
        <v>0.45</v>
      </c>
      <c r="J444" s="72">
        <v>257.7</v>
      </c>
      <c r="K444" s="77">
        <v>290</v>
      </c>
      <c r="L444" s="51">
        <v>57.4</v>
      </c>
    </row>
    <row r="445" spans="1:12" ht="15.75" thickBot="1">
      <c r="A445" s="25"/>
      <c r="B445" s="16"/>
      <c r="C445" s="11"/>
      <c r="D445" s="7" t="s">
        <v>30</v>
      </c>
      <c r="E445" s="76" t="s">
        <v>92</v>
      </c>
      <c r="F445" s="71">
        <v>150</v>
      </c>
      <c r="G445" s="71">
        <v>8.9</v>
      </c>
      <c r="H445" s="71">
        <v>4.0999999999999996</v>
      </c>
      <c r="I445" s="71">
        <v>39.799999999999997</v>
      </c>
      <c r="J445" s="72">
        <v>88</v>
      </c>
      <c r="K445" s="76">
        <v>302</v>
      </c>
      <c r="L445" s="51">
        <v>19.899999999999999</v>
      </c>
    </row>
    <row r="446" spans="1:12" ht="30.75" thickBot="1">
      <c r="A446" s="25"/>
      <c r="B446" s="16"/>
      <c r="C446" s="11"/>
      <c r="D446" s="7" t="s">
        <v>31</v>
      </c>
      <c r="E446" s="76" t="s">
        <v>57</v>
      </c>
      <c r="F446" s="70">
        <v>200</v>
      </c>
      <c r="G446" s="70">
        <v>0.08</v>
      </c>
      <c r="H446" s="70" t="s">
        <v>58</v>
      </c>
      <c r="I446" s="70">
        <v>26.3</v>
      </c>
      <c r="J446" s="76">
        <v>105</v>
      </c>
      <c r="K446" s="77" t="s">
        <v>59</v>
      </c>
      <c r="L446" s="51">
        <v>14.5</v>
      </c>
    </row>
    <row r="447" spans="1:12" ht="15.75" thickBot="1">
      <c r="A447" s="25"/>
      <c r="B447" s="16"/>
      <c r="C447" s="11"/>
      <c r="D447" s="7" t="s">
        <v>32</v>
      </c>
      <c r="E447" s="76" t="s">
        <v>75</v>
      </c>
      <c r="F447" s="70">
        <v>25</v>
      </c>
      <c r="G447" s="70">
        <v>2.98</v>
      </c>
      <c r="H447" s="70">
        <v>0.375</v>
      </c>
      <c r="I447" s="70">
        <v>18.100000000000001</v>
      </c>
      <c r="J447" s="76">
        <v>87</v>
      </c>
      <c r="K447" s="76" t="s">
        <v>89</v>
      </c>
      <c r="L447" s="51">
        <v>2.7</v>
      </c>
    </row>
    <row r="448" spans="1:12" ht="15.75" thickBot="1">
      <c r="A448" s="25"/>
      <c r="B448" s="16"/>
      <c r="C448" s="11"/>
      <c r="D448" s="7" t="s">
        <v>33</v>
      </c>
      <c r="E448" s="76" t="s">
        <v>76</v>
      </c>
      <c r="F448" s="70">
        <v>25</v>
      </c>
      <c r="G448" s="70">
        <v>5.96</v>
      </c>
      <c r="H448" s="70">
        <v>0.1</v>
      </c>
      <c r="I448" s="70">
        <v>48.3</v>
      </c>
      <c r="J448" s="76">
        <v>232</v>
      </c>
      <c r="K448" s="76" t="s">
        <v>89</v>
      </c>
      <c r="L448" s="51">
        <v>3</v>
      </c>
    </row>
    <row r="449" spans="1:12" ht="15.75" thickBot="1">
      <c r="A449" s="25"/>
      <c r="B449" s="16"/>
      <c r="C449" s="11"/>
      <c r="D449" s="6"/>
      <c r="E449" s="76"/>
      <c r="F449" s="71"/>
      <c r="G449" s="71"/>
      <c r="H449" s="71"/>
      <c r="I449" s="7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.75" thickBot="1">
      <c r="A451" s="26"/>
      <c r="B451" s="18"/>
      <c r="C451" s="8"/>
      <c r="D451" s="19" t="s">
        <v>39</v>
      </c>
      <c r="E451" s="9"/>
      <c r="F451" s="21">
        <f>SUM(F442:F450)</f>
        <v>400</v>
      </c>
      <c r="G451" s="21">
        <f t="shared" ref="G451" si="244">SUM(G442:G450)</f>
        <v>24.830000000000002</v>
      </c>
      <c r="H451" s="21">
        <f t="shared" ref="H451" si="245">SUM(H442:H450)</f>
        <v>17.555</v>
      </c>
      <c r="I451" s="21">
        <f t="shared" ref="I451" si="246">SUM(I442:I450)</f>
        <v>145.79000000000002</v>
      </c>
      <c r="J451" s="21">
        <f t="shared" ref="J451" si="247">SUM(J442:J450)</f>
        <v>882.5</v>
      </c>
      <c r="K451" s="27"/>
      <c r="L451" s="21">
        <f t="shared" ref="L451" ca="1" si="248">SUM(L448:L456)</f>
        <v>0</v>
      </c>
    </row>
    <row r="452" spans="1:12" ht="15.75" thickBot="1">
      <c r="A452" s="28">
        <f>A429</f>
        <v>2</v>
      </c>
      <c r="B452" s="14">
        <f>B429</f>
        <v>4</v>
      </c>
      <c r="C452" s="10" t="s">
        <v>34</v>
      </c>
      <c r="D452" s="12" t="s">
        <v>35</v>
      </c>
      <c r="E452" s="82" t="s">
        <v>93</v>
      </c>
      <c r="F452" s="66">
        <v>75</v>
      </c>
      <c r="G452" s="66">
        <v>4.6100000000000003</v>
      </c>
      <c r="H452" s="66">
        <v>2.74</v>
      </c>
      <c r="I452" s="66">
        <v>14.5</v>
      </c>
      <c r="J452" s="51">
        <v>101</v>
      </c>
      <c r="K452" s="52">
        <v>410</v>
      </c>
      <c r="L452" s="51">
        <v>18.899999999999999</v>
      </c>
    </row>
    <row r="453" spans="1:12" ht="15.75" thickBot="1">
      <c r="A453" s="25"/>
      <c r="B453" s="16"/>
      <c r="C453" s="11"/>
      <c r="D453" s="12" t="s">
        <v>31</v>
      </c>
      <c r="E453" s="76" t="s">
        <v>63</v>
      </c>
      <c r="F453" s="70">
        <v>200</v>
      </c>
      <c r="G453" s="70" t="s">
        <v>64</v>
      </c>
      <c r="H453" s="70" t="s">
        <v>65</v>
      </c>
      <c r="I453" s="70" t="s">
        <v>66</v>
      </c>
      <c r="J453" s="51">
        <v>60</v>
      </c>
      <c r="K453" s="52">
        <v>376</v>
      </c>
      <c r="L453" s="51">
        <v>3.8</v>
      </c>
    </row>
    <row r="454" spans="1:12" ht="15.75" thickBot="1">
      <c r="A454" s="25"/>
      <c r="B454" s="16"/>
      <c r="C454" s="11"/>
      <c r="D454" s="6"/>
      <c r="E454" s="76" t="s">
        <v>67</v>
      </c>
      <c r="F454" s="71" t="s">
        <v>86</v>
      </c>
      <c r="G454" s="71"/>
      <c r="H454" s="71"/>
      <c r="I454" s="71"/>
      <c r="J454" s="51"/>
      <c r="K454" s="52"/>
      <c r="L454" s="51">
        <v>34.4</v>
      </c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6"/>
      <c r="B456" s="18"/>
      <c r="C456" s="8"/>
      <c r="D456" s="19" t="s">
        <v>39</v>
      </c>
      <c r="E456" s="9"/>
      <c r="F456" s="21">
        <f>SUM(F452:F455)</f>
        <v>275</v>
      </c>
      <c r="G456" s="21">
        <f t="shared" ref="G456" si="249">SUM(G452:G455)</f>
        <v>4.6100000000000003</v>
      </c>
      <c r="H456" s="21">
        <f t="shared" ref="H456" si="250">SUM(H452:H455)</f>
        <v>2.74</v>
      </c>
      <c r="I456" s="21">
        <f t="shared" ref="I456" si="251">SUM(I452:I455)</f>
        <v>14.5</v>
      </c>
      <c r="J456" s="21">
        <f t="shared" ref="J456" si="252">SUM(J452:J455)</f>
        <v>161</v>
      </c>
      <c r="K456" s="27"/>
      <c r="L456" s="21">
        <f t="shared" ref="L456" ca="1" si="253">SUM(L449:L455)</f>
        <v>0</v>
      </c>
    </row>
    <row r="457" spans="1:12" ht="15">
      <c r="A457" s="28">
        <f>A429</f>
        <v>2</v>
      </c>
      <c r="B457" s="14">
        <f>B429</f>
        <v>4</v>
      </c>
      <c r="C457" s="10" t="s">
        <v>36</v>
      </c>
      <c r="D457" s="7" t="s">
        <v>21</v>
      </c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7" t="s">
        <v>30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31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23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6"/>
      <c r="B463" s="18"/>
      <c r="C463" s="8"/>
      <c r="D463" s="19" t="s">
        <v>39</v>
      </c>
      <c r="E463" s="9"/>
      <c r="F463" s="21">
        <f>SUM(F457:F462)</f>
        <v>0</v>
      </c>
      <c r="G463" s="21">
        <f t="shared" ref="G463" si="254">SUM(G457:G462)</f>
        <v>0</v>
      </c>
      <c r="H463" s="21">
        <f t="shared" ref="H463" si="255">SUM(H457:H462)</f>
        <v>0</v>
      </c>
      <c r="I463" s="21">
        <f t="shared" ref="I463" si="256">SUM(I457:I462)</f>
        <v>0</v>
      </c>
      <c r="J463" s="21">
        <f t="shared" ref="J463" si="257">SUM(J457:J462)</f>
        <v>0</v>
      </c>
      <c r="K463" s="27"/>
      <c r="L463" s="21">
        <f t="shared" ref="L463" ca="1" si="258">SUM(L457:L465)</f>
        <v>0</v>
      </c>
    </row>
    <row r="464" spans="1:12" ht="15">
      <c r="A464" s="28">
        <f>A429</f>
        <v>2</v>
      </c>
      <c r="B464" s="14">
        <f>B429</f>
        <v>4</v>
      </c>
      <c r="C464" s="10" t="s">
        <v>37</v>
      </c>
      <c r="D464" s="12" t="s">
        <v>38</v>
      </c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12" t="s">
        <v>35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31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24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6"/>
      <c r="B470" s="18"/>
      <c r="C470" s="8"/>
      <c r="D470" s="20" t="s">
        <v>39</v>
      </c>
      <c r="E470" s="9"/>
      <c r="F470" s="21">
        <f>SUM(F464:F469)</f>
        <v>0</v>
      </c>
      <c r="G470" s="21">
        <f t="shared" ref="G470" si="259">SUM(G464:G469)</f>
        <v>0</v>
      </c>
      <c r="H470" s="21">
        <f t="shared" ref="H470" si="260">SUM(H464:H469)</f>
        <v>0</v>
      </c>
      <c r="I470" s="21">
        <f t="shared" ref="I470" si="261">SUM(I464:I469)</f>
        <v>0</v>
      </c>
      <c r="J470" s="21">
        <f t="shared" ref="J470" si="262">SUM(J464:J469)</f>
        <v>0</v>
      </c>
      <c r="K470" s="27"/>
      <c r="L470" s="21">
        <f t="shared" ref="L470" ca="1" si="263">SUM(L464:L472)</f>
        <v>0</v>
      </c>
    </row>
    <row r="471" spans="1:12" ht="15.75" customHeight="1" thickBot="1">
      <c r="A471" s="31">
        <f>A429</f>
        <v>2</v>
      </c>
      <c r="B471" s="32">
        <f>B429</f>
        <v>4</v>
      </c>
      <c r="C471" s="146" t="s">
        <v>4</v>
      </c>
      <c r="D471" s="147"/>
      <c r="E471" s="33"/>
      <c r="F471" s="34">
        <f>F436+F441+F451+F456+F463+F470</f>
        <v>1455</v>
      </c>
      <c r="G471" s="34">
        <f t="shared" ref="G471" si="264">G436+G441+G451+G456+G463+G470</f>
        <v>49.180000000000007</v>
      </c>
      <c r="H471" s="34">
        <f t="shared" ref="H471" si="265">H436+H441+H451+H456+H463+H470</f>
        <v>34.935000000000002</v>
      </c>
      <c r="I471" s="34">
        <f t="shared" ref="I471" si="266">I436+I441+I451+I456+I463+I470</f>
        <v>339.34000000000003</v>
      </c>
      <c r="J471" s="34">
        <f t="shared" ref="J471" si="267">J436+J441+J451+J456+J463+J470</f>
        <v>1667.7</v>
      </c>
      <c r="K471" s="35"/>
      <c r="L471" s="34">
        <f t="shared" ref="L471" ca="1" si="268">L436+L441+L451+L456+L463+L470</f>
        <v>0</v>
      </c>
    </row>
    <row r="472" spans="1:12" ht="30.75" thickBot="1">
      <c r="A472" s="22">
        <v>2</v>
      </c>
      <c r="B472" s="23">
        <v>5</v>
      </c>
      <c r="C472" s="24" t="s">
        <v>20</v>
      </c>
      <c r="D472" s="5" t="s">
        <v>21</v>
      </c>
      <c r="E472" s="82" t="s">
        <v>123</v>
      </c>
      <c r="F472" s="67" t="s">
        <v>125</v>
      </c>
      <c r="G472" s="67">
        <v>6.3</v>
      </c>
      <c r="H472" s="66">
        <v>8</v>
      </c>
      <c r="I472" s="66">
        <v>61.5</v>
      </c>
      <c r="J472" s="87">
        <v>374.2</v>
      </c>
      <c r="K472" s="99">
        <v>171</v>
      </c>
      <c r="L472" s="48">
        <v>25.3</v>
      </c>
    </row>
    <row r="473" spans="1:12" ht="15.75" thickBot="1">
      <c r="A473" s="25"/>
      <c r="B473" s="16"/>
      <c r="C473" s="11"/>
      <c r="D473" s="6"/>
      <c r="E473" s="142" t="s">
        <v>63</v>
      </c>
      <c r="F473" s="72">
        <v>200</v>
      </c>
      <c r="G473" s="77" t="s">
        <v>64</v>
      </c>
      <c r="H473" s="98" t="s">
        <v>65</v>
      </c>
      <c r="I473" s="98" t="s">
        <v>66</v>
      </c>
      <c r="J473" s="72">
        <v>60</v>
      </c>
      <c r="K473" s="103">
        <v>378</v>
      </c>
      <c r="L473" s="51">
        <v>3.8</v>
      </c>
    </row>
    <row r="474" spans="1:12" ht="15.75" thickBot="1">
      <c r="A474" s="25"/>
      <c r="B474" s="16"/>
      <c r="C474" s="11"/>
      <c r="D474" s="7" t="s">
        <v>22</v>
      </c>
      <c r="E474" s="142" t="s">
        <v>124</v>
      </c>
      <c r="F474" s="72" t="s">
        <v>119</v>
      </c>
      <c r="G474" s="72"/>
      <c r="H474" s="71"/>
      <c r="I474" s="71"/>
      <c r="J474" s="72"/>
      <c r="K474" s="103"/>
      <c r="L474" s="51">
        <v>23.4</v>
      </c>
    </row>
    <row r="475" spans="1:12" ht="15.75" thickBot="1">
      <c r="A475" s="25"/>
      <c r="B475" s="16"/>
      <c r="C475" s="11"/>
      <c r="D475" s="7" t="s">
        <v>23</v>
      </c>
      <c r="E475" s="142" t="s">
        <v>60</v>
      </c>
      <c r="F475" s="72">
        <v>25</v>
      </c>
      <c r="G475" s="72">
        <v>1.5</v>
      </c>
      <c r="H475" s="71">
        <v>0.2</v>
      </c>
      <c r="I475" s="71">
        <v>98</v>
      </c>
      <c r="J475" s="72">
        <v>47</v>
      </c>
      <c r="K475" s="142" t="s">
        <v>82</v>
      </c>
      <c r="L475" s="51">
        <v>3</v>
      </c>
    </row>
    <row r="476" spans="1:12" ht="15">
      <c r="A476" s="25"/>
      <c r="B476" s="16"/>
      <c r="C476" s="11"/>
      <c r="D476" s="7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SUM(F472:F478)</f>
        <v>225</v>
      </c>
      <c r="G479" s="21">
        <f t="shared" ref="G479" si="269">SUM(G472:G478)</f>
        <v>7.8</v>
      </c>
      <c r="H479" s="21">
        <f t="shared" ref="H479" si="270">SUM(H472:H478)</f>
        <v>8.1999999999999993</v>
      </c>
      <c r="I479" s="21">
        <f t="shared" ref="I479" si="271">SUM(I472:I478)</f>
        <v>159.5</v>
      </c>
      <c r="J479" s="21">
        <f t="shared" ref="J479" si="272">SUM(J472:J478)</f>
        <v>481.2</v>
      </c>
      <c r="K479" s="27"/>
      <c r="L479" s="21">
        <f t="shared" ref="L479:L521" si="273">SUM(L472:L478)</f>
        <v>55.5</v>
      </c>
    </row>
    <row r="480" spans="1:12" ht="15.75" thickBot="1">
      <c r="A480" s="28">
        <f>A472</f>
        <v>2</v>
      </c>
      <c r="B480" s="14">
        <f>B472</f>
        <v>5</v>
      </c>
      <c r="C480" s="10" t="s">
        <v>25</v>
      </c>
      <c r="D480" s="12" t="s">
        <v>24</v>
      </c>
      <c r="E480" s="97" t="s">
        <v>101</v>
      </c>
      <c r="J480" s="51"/>
      <c r="K480" s="52"/>
      <c r="L480" s="51">
        <v>48.3</v>
      </c>
    </row>
    <row r="481" spans="1:12" ht="15.75" thickBot="1">
      <c r="A481" s="25"/>
      <c r="B481" s="16"/>
      <c r="C481" s="11"/>
      <c r="D481" s="6"/>
      <c r="E481" s="102" t="s">
        <v>100</v>
      </c>
      <c r="F481" s="96">
        <v>75</v>
      </c>
      <c r="G481" s="66">
        <v>4.28</v>
      </c>
      <c r="H481" s="66">
        <v>5.37</v>
      </c>
      <c r="I481" s="66">
        <v>25.1</v>
      </c>
      <c r="J481" s="51">
        <v>166</v>
      </c>
      <c r="K481" s="52"/>
      <c r="L481" s="51">
        <v>23.65</v>
      </c>
    </row>
    <row r="482" spans="1:12" ht="15.75" thickBot="1">
      <c r="A482" s="25"/>
      <c r="B482" s="16"/>
      <c r="C482" s="11"/>
      <c r="D482" s="6"/>
      <c r="E482" s="76" t="s">
        <v>51</v>
      </c>
      <c r="F482" s="71">
        <v>200</v>
      </c>
      <c r="G482" s="71">
        <v>4.08</v>
      </c>
      <c r="H482" s="71">
        <v>3.54</v>
      </c>
      <c r="I482" s="71">
        <v>17.5</v>
      </c>
      <c r="J482" s="51">
        <v>119</v>
      </c>
      <c r="K482" s="52">
        <v>382</v>
      </c>
      <c r="L482" s="51">
        <v>12.4</v>
      </c>
    </row>
    <row r="483" spans="1:12" ht="15">
      <c r="A483" s="26"/>
      <c r="B483" s="18"/>
      <c r="C483" s="8"/>
      <c r="D483" s="19" t="s">
        <v>39</v>
      </c>
      <c r="E483" s="9"/>
      <c r="F483" s="21">
        <f>SUM(F481:F482)</f>
        <v>275</v>
      </c>
      <c r="G483" s="21">
        <f>SUM(G481:G482)</f>
        <v>8.36</v>
      </c>
      <c r="H483" s="21">
        <f>SUM(H481:H482)</f>
        <v>8.91</v>
      </c>
      <c r="I483" s="21">
        <f>SUM(I481:I482)</f>
        <v>42.6</v>
      </c>
      <c r="J483" s="21">
        <f t="shared" ref="J483" si="274">SUM(J480:J482)</f>
        <v>285</v>
      </c>
      <c r="K483" s="27"/>
      <c r="L483" s="21">
        <f t="shared" ref="L483" ca="1" si="275">SUM(L480:L488)</f>
        <v>0</v>
      </c>
    </row>
    <row r="484" spans="1:12" ht="15.75" thickBot="1">
      <c r="A484" s="28">
        <f>A472</f>
        <v>2</v>
      </c>
      <c r="B484" s="14">
        <f>B472</f>
        <v>5</v>
      </c>
      <c r="C484" s="10" t="s">
        <v>26</v>
      </c>
      <c r="D484" s="7" t="s">
        <v>27</v>
      </c>
      <c r="E484" s="50"/>
      <c r="F484" s="51"/>
      <c r="G484" s="51"/>
      <c r="H484" s="51"/>
      <c r="I484" s="51"/>
      <c r="J484" s="51"/>
      <c r="K484" s="52"/>
      <c r="L484" s="51"/>
    </row>
    <row r="485" spans="1:12" ht="15.75" thickBot="1">
      <c r="A485" s="25"/>
      <c r="B485" s="16"/>
      <c r="C485" s="11"/>
      <c r="D485" s="7" t="s">
        <v>28</v>
      </c>
      <c r="E485" s="82" t="s">
        <v>102</v>
      </c>
      <c r="F485" s="65" t="s">
        <v>103</v>
      </c>
      <c r="G485" s="65">
        <v>2.2799999999999998</v>
      </c>
      <c r="H485" s="65">
        <v>6.48</v>
      </c>
      <c r="I485" s="65">
        <v>11.76</v>
      </c>
      <c r="J485" s="82">
        <v>114</v>
      </c>
      <c r="K485" s="82">
        <v>88</v>
      </c>
      <c r="L485" s="51">
        <v>15.7</v>
      </c>
    </row>
    <row r="486" spans="1:12" ht="15.75" thickBot="1">
      <c r="A486" s="25"/>
      <c r="B486" s="16"/>
      <c r="C486" s="11"/>
      <c r="D486" s="7" t="s">
        <v>29</v>
      </c>
      <c r="E486" s="142" t="s">
        <v>126</v>
      </c>
      <c r="F486" s="71">
        <v>100</v>
      </c>
      <c r="G486" s="71">
        <v>12.1</v>
      </c>
      <c r="H486" s="71">
        <v>15.6</v>
      </c>
      <c r="I486" s="71">
        <v>7.1</v>
      </c>
      <c r="J486" s="72">
        <v>216.4</v>
      </c>
      <c r="K486" s="103">
        <v>294</v>
      </c>
      <c r="L486" s="51">
        <v>41.65</v>
      </c>
    </row>
    <row r="487" spans="1:12" ht="16.5" thickBot="1">
      <c r="A487" s="25"/>
      <c r="B487" s="16"/>
      <c r="C487" s="11"/>
      <c r="D487" s="7" t="s">
        <v>30</v>
      </c>
      <c r="E487" s="88" t="s">
        <v>56</v>
      </c>
      <c r="F487" s="91">
        <v>150</v>
      </c>
      <c r="G487" s="93">
        <v>24228</v>
      </c>
      <c r="H487" s="91" t="s">
        <v>98</v>
      </c>
      <c r="I487" s="91" t="s">
        <v>99</v>
      </c>
      <c r="J487" s="88">
        <v>156</v>
      </c>
      <c r="K487" s="88">
        <v>309</v>
      </c>
      <c r="L487" s="51">
        <v>11.25</v>
      </c>
    </row>
    <row r="488" spans="1:12" ht="30.75" thickBot="1">
      <c r="A488" s="25"/>
      <c r="B488" s="16"/>
      <c r="C488" s="11"/>
      <c r="D488" s="7" t="s">
        <v>31</v>
      </c>
      <c r="E488" s="76" t="s">
        <v>57</v>
      </c>
      <c r="F488" s="70">
        <v>200</v>
      </c>
      <c r="G488" s="70">
        <v>0.08</v>
      </c>
      <c r="H488" s="70" t="s">
        <v>58</v>
      </c>
      <c r="I488" s="70">
        <v>26.3</v>
      </c>
      <c r="J488" s="76">
        <v>105</v>
      </c>
      <c r="K488" s="77" t="s">
        <v>59</v>
      </c>
      <c r="L488" s="51">
        <v>12.1</v>
      </c>
    </row>
    <row r="489" spans="1:12" ht="15.75" thickBot="1">
      <c r="A489" s="25"/>
      <c r="B489" s="16"/>
      <c r="C489" s="11"/>
      <c r="D489" s="7" t="s">
        <v>32</v>
      </c>
      <c r="E489" s="76" t="s">
        <v>75</v>
      </c>
      <c r="F489" s="70">
        <v>25</v>
      </c>
      <c r="G489" s="70">
        <v>2.98</v>
      </c>
      <c r="H489" s="70">
        <v>0.375</v>
      </c>
      <c r="I489" s="70">
        <v>18.100000000000001</v>
      </c>
      <c r="J489" s="76">
        <v>87</v>
      </c>
      <c r="K489" s="76" t="s">
        <v>89</v>
      </c>
      <c r="L489" s="51">
        <v>2.7</v>
      </c>
    </row>
    <row r="490" spans="1:12" ht="15.75" thickBot="1">
      <c r="A490" s="25"/>
      <c r="B490" s="16"/>
      <c r="C490" s="11"/>
      <c r="D490" s="7" t="s">
        <v>33</v>
      </c>
      <c r="E490" s="76" t="s">
        <v>76</v>
      </c>
      <c r="F490" s="70">
        <v>25</v>
      </c>
      <c r="G490" s="70">
        <v>5.96</v>
      </c>
      <c r="H490" s="70">
        <v>0.1</v>
      </c>
      <c r="I490" s="70">
        <v>48.3</v>
      </c>
      <c r="J490" s="76">
        <v>232</v>
      </c>
      <c r="K490" s="76" t="s">
        <v>89</v>
      </c>
      <c r="L490" s="51">
        <v>3</v>
      </c>
    </row>
    <row r="491" spans="1:12" ht="1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.75" thickBot="1">
      <c r="A493" s="26"/>
      <c r="B493" s="18"/>
      <c r="C493" s="8"/>
      <c r="D493" s="19" t="s">
        <v>39</v>
      </c>
      <c r="E493" s="9"/>
      <c r="F493" s="21">
        <f>SUM(F484:F492)</f>
        <v>500</v>
      </c>
      <c r="G493" s="21">
        <f t="shared" ref="G493" si="276">SUM(G484:G492)</f>
        <v>24251.4</v>
      </c>
      <c r="H493" s="21">
        <f t="shared" ref="H493" si="277">SUM(H484:H492)</f>
        <v>22.555</v>
      </c>
      <c r="I493" s="21">
        <f t="shared" ref="I493" si="278">SUM(I484:I492)</f>
        <v>111.56</v>
      </c>
      <c r="J493" s="21">
        <f t="shared" ref="J493" si="279">SUM(J484:J492)</f>
        <v>910.4</v>
      </c>
      <c r="K493" s="27"/>
      <c r="L493" s="21">
        <f t="shared" ref="L493" ca="1" si="280">SUM(L490:L498)</f>
        <v>0</v>
      </c>
    </row>
    <row r="494" spans="1:12" ht="15.75" thickBot="1">
      <c r="A494" s="28">
        <f>A472</f>
        <v>2</v>
      </c>
      <c r="B494" s="14">
        <f>B472</f>
        <v>5</v>
      </c>
      <c r="C494" s="10" t="s">
        <v>34</v>
      </c>
      <c r="D494" s="12" t="s">
        <v>35</v>
      </c>
      <c r="E494" s="102" t="s">
        <v>100</v>
      </c>
      <c r="F494" s="96">
        <v>75</v>
      </c>
      <c r="G494" s="66">
        <v>4.28</v>
      </c>
      <c r="H494" s="66">
        <v>5.37</v>
      </c>
      <c r="I494" s="66">
        <v>25.1</v>
      </c>
      <c r="J494" s="51">
        <v>166</v>
      </c>
      <c r="K494" s="52"/>
      <c r="L494" s="51">
        <v>23.65</v>
      </c>
    </row>
    <row r="495" spans="1:12" ht="15.75" thickBot="1">
      <c r="A495" s="25"/>
      <c r="B495" s="16"/>
      <c r="C495" s="11"/>
      <c r="D495" s="12" t="s">
        <v>31</v>
      </c>
      <c r="E495" s="76" t="s">
        <v>51</v>
      </c>
      <c r="F495" s="71">
        <v>200</v>
      </c>
      <c r="G495" s="71">
        <v>4.08</v>
      </c>
      <c r="H495" s="71">
        <v>3.54</v>
      </c>
      <c r="I495" s="71">
        <v>17.5</v>
      </c>
      <c r="J495" s="51">
        <v>119</v>
      </c>
      <c r="K495" s="52">
        <v>382</v>
      </c>
      <c r="L495" s="51">
        <v>12.4</v>
      </c>
    </row>
    <row r="496" spans="1:12" ht="15.75" thickBot="1">
      <c r="A496" s="25"/>
      <c r="B496" s="16"/>
      <c r="C496" s="11"/>
      <c r="D496" s="6"/>
      <c r="E496" s="76" t="s">
        <v>104</v>
      </c>
      <c r="F496" s="71" t="s">
        <v>86</v>
      </c>
      <c r="G496" s="71"/>
      <c r="H496" s="71"/>
      <c r="I496" s="71"/>
      <c r="J496" s="51"/>
      <c r="K496" s="52"/>
      <c r="L496" s="51">
        <v>32.299999999999997</v>
      </c>
    </row>
    <row r="497" spans="1:12" ht="15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6"/>
      <c r="B498" s="18"/>
      <c r="C498" s="8"/>
      <c r="D498" s="19" t="s">
        <v>39</v>
      </c>
      <c r="E498" s="9"/>
      <c r="F498" s="21">
        <f>SUM(F494:F497)</f>
        <v>275</v>
      </c>
      <c r="G498" s="21">
        <f t="shared" ref="G498" si="281">SUM(G494:G497)</f>
        <v>8.36</v>
      </c>
      <c r="H498" s="21">
        <f t="shared" ref="H498" si="282">SUM(H494:H497)</f>
        <v>8.91</v>
      </c>
      <c r="I498" s="21">
        <f t="shared" ref="I498" si="283">SUM(I494:I497)</f>
        <v>42.6</v>
      </c>
      <c r="J498" s="21">
        <f t="shared" ref="J498" si="284">SUM(J494:J497)</f>
        <v>285</v>
      </c>
      <c r="K498" s="27"/>
      <c r="L498" s="21">
        <f t="shared" ref="L498" ca="1" si="285">SUM(L491:L497)</f>
        <v>0</v>
      </c>
    </row>
    <row r="499" spans="1:12" ht="15">
      <c r="A499" s="28">
        <f>A472</f>
        <v>2</v>
      </c>
      <c r="B499" s="14">
        <f>B472</f>
        <v>5</v>
      </c>
      <c r="C499" s="10" t="s">
        <v>36</v>
      </c>
      <c r="D499" s="7" t="s">
        <v>21</v>
      </c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7" t="s">
        <v>30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5"/>
      <c r="B501" s="16"/>
      <c r="C501" s="11"/>
      <c r="D501" s="7" t="s">
        <v>31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23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6"/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6"/>
      <c r="B505" s="18"/>
      <c r="C505" s="8"/>
      <c r="D505" s="19" t="s">
        <v>39</v>
      </c>
      <c r="E505" s="9"/>
      <c r="F505" s="21">
        <f>SUM(F499:F504)</f>
        <v>0</v>
      </c>
      <c r="G505" s="21">
        <f t="shared" ref="G505" si="286">SUM(G499:G504)</f>
        <v>0</v>
      </c>
      <c r="H505" s="21">
        <f t="shared" ref="H505" si="287">SUM(H499:H504)</f>
        <v>0</v>
      </c>
      <c r="I505" s="21">
        <f t="shared" ref="I505" si="288">SUM(I499:I504)</f>
        <v>0</v>
      </c>
      <c r="J505" s="21">
        <f t="shared" ref="J505" si="289">SUM(J499:J504)</f>
        <v>0</v>
      </c>
      <c r="K505" s="27"/>
      <c r="L505" s="21">
        <f t="shared" ref="L505" ca="1" si="290">SUM(L499:L507)</f>
        <v>0</v>
      </c>
    </row>
    <row r="506" spans="1:12" ht="15">
      <c r="A506" s="28">
        <f>A472</f>
        <v>2</v>
      </c>
      <c r="B506" s="14">
        <f>B472</f>
        <v>5</v>
      </c>
      <c r="C506" s="10" t="s">
        <v>37</v>
      </c>
      <c r="D506" s="12" t="s">
        <v>38</v>
      </c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12" t="s">
        <v>35</v>
      </c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5"/>
      <c r="B508" s="16"/>
      <c r="C508" s="11"/>
      <c r="D508" s="12" t="s">
        <v>31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24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6"/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6"/>
      <c r="B512" s="18"/>
      <c r="C512" s="8"/>
      <c r="D512" s="20" t="s">
        <v>39</v>
      </c>
      <c r="E512" s="9"/>
      <c r="F512" s="21">
        <f>SUM(F506:F511)</f>
        <v>0</v>
      </c>
      <c r="G512" s="21">
        <f t="shared" ref="G512" si="291">SUM(G506:G511)</f>
        <v>0</v>
      </c>
      <c r="H512" s="21">
        <f t="shared" ref="H512" si="292">SUM(H506:H511)</f>
        <v>0</v>
      </c>
      <c r="I512" s="21">
        <f t="shared" ref="I512" si="293">SUM(I506:I511)</f>
        <v>0</v>
      </c>
      <c r="J512" s="21">
        <f t="shared" ref="J512" si="294">SUM(J506:J511)</f>
        <v>0</v>
      </c>
      <c r="K512" s="27"/>
      <c r="L512" s="21">
        <f t="shared" ref="L512" ca="1" si="295">SUM(L506:L514)</f>
        <v>0</v>
      </c>
    </row>
    <row r="513" spans="1:12" ht="15.75" customHeight="1">
      <c r="A513" s="31">
        <f>A472</f>
        <v>2</v>
      </c>
      <c r="B513" s="32">
        <f>B472</f>
        <v>5</v>
      </c>
      <c r="C513" s="146" t="s">
        <v>4</v>
      </c>
      <c r="D513" s="147"/>
      <c r="E513" s="33"/>
      <c r="F513" s="34">
        <f>F479+F483+F493+F498+F505+F512</f>
        <v>1275</v>
      </c>
      <c r="G513" s="34">
        <f t="shared" ref="G513" si="296">G479+G483+G493+G498+G505+G512</f>
        <v>24275.920000000002</v>
      </c>
      <c r="H513" s="34">
        <f t="shared" ref="H513" si="297">H479+H483+H493+H498+H505+H512</f>
        <v>48.575000000000003</v>
      </c>
      <c r="I513" s="34">
        <f t="shared" ref="I513" si="298">I479+I483+I493+I498+I505+I512</f>
        <v>356.26</v>
      </c>
      <c r="J513" s="34">
        <f t="shared" ref="J513" si="299">J479+J483+J493+J498+J505+J512</f>
        <v>1961.6</v>
      </c>
      <c r="K513" s="35"/>
      <c r="L513" s="34">
        <f t="shared" ref="L513" ca="1" si="300">L479+L483+L493+L498+L505+L512</f>
        <v>0</v>
      </c>
    </row>
    <row r="514" spans="1:12" ht="15">
      <c r="A514" s="22">
        <v>2</v>
      </c>
      <c r="B514" s="23">
        <v>6</v>
      </c>
      <c r="C514" s="24" t="s">
        <v>20</v>
      </c>
      <c r="D514" s="5" t="s">
        <v>21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22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5"/>
      <c r="B517" s="16"/>
      <c r="C517" s="11"/>
      <c r="D517" s="7" t="s">
        <v>23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>
      <c r="A518" s="25"/>
      <c r="B518" s="16"/>
      <c r="C518" s="11"/>
      <c r="D518" s="7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SUM(F514:F520)</f>
        <v>0</v>
      </c>
      <c r="G521" s="21">
        <f t="shared" ref="G521" si="301">SUM(G514:G520)</f>
        <v>0</v>
      </c>
      <c r="H521" s="21">
        <f t="shared" ref="H521" si="302">SUM(H514:H520)</f>
        <v>0</v>
      </c>
      <c r="I521" s="21">
        <f t="shared" ref="I521" si="303">SUM(I514:I520)</f>
        <v>0</v>
      </c>
      <c r="J521" s="21">
        <f t="shared" ref="J521" si="304">SUM(J514:J520)</f>
        <v>0</v>
      </c>
      <c r="K521" s="27"/>
      <c r="L521" s="21">
        <f t="shared" si="273"/>
        <v>0</v>
      </c>
    </row>
    <row r="522" spans="1:12" ht="15">
      <c r="A522" s="28">
        <f>A514</f>
        <v>2</v>
      </c>
      <c r="B522" s="14">
        <f>B514</f>
        <v>6</v>
      </c>
      <c r="C522" s="10" t="s">
        <v>25</v>
      </c>
      <c r="D522" s="12" t="s">
        <v>24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6"/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6"/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6"/>
      <c r="B525" s="18"/>
      <c r="C525" s="8"/>
      <c r="D525" s="19" t="s">
        <v>39</v>
      </c>
      <c r="E525" s="9"/>
      <c r="F525" s="21">
        <f>SUM(F522:F524)</f>
        <v>0</v>
      </c>
      <c r="G525" s="21">
        <f t="shared" ref="G525" si="305">SUM(G522:G524)</f>
        <v>0</v>
      </c>
      <c r="H525" s="21">
        <f t="shared" ref="H525" si="306">SUM(H522:H524)</f>
        <v>0</v>
      </c>
      <c r="I525" s="21">
        <f t="shared" ref="I525" si="307">SUM(I522:I524)</f>
        <v>0</v>
      </c>
      <c r="J525" s="21">
        <f t="shared" ref="J525" si="308">SUM(J522:J524)</f>
        <v>0</v>
      </c>
      <c r="K525" s="27"/>
      <c r="L525" s="21">
        <f t="shared" ref="L525" ca="1" si="309">SUM(L522:L530)</f>
        <v>0</v>
      </c>
    </row>
    <row r="526" spans="1:12" ht="15">
      <c r="A526" s="28">
        <f>A514</f>
        <v>2</v>
      </c>
      <c r="B526" s="14">
        <f>B514</f>
        <v>6</v>
      </c>
      <c r="C526" s="10" t="s">
        <v>26</v>
      </c>
      <c r="D526" s="7" t="s">
        <v>27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28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29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30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31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32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6"/>
      <c r="B535" s="18"/>
      <c r="C535" s="8"/>
      <c r="D535" s="19" t="s">
        <v>39</v>
      </c>
      <c r="E535" s="9"/>
      <c r="F535" s="21">
        <f>SUM(F526:F534)</f>
        <v>0</v>
      </c>
      <c r="G535" s="21">
        <f t="shared" ref="G535" si="310">SUM(G526:G534)</f>
        <v>0</v>
      </c>
      <c r="H535" s="21">
        <f t="shared" ref="H535" si="311">SUM(H526:H534)</f>
        <v>0</v>
      </c>
      <c r="I535" s="21">
        <f t="shared" ref="I535" si="312">SUM(I526:I534)</f>
        <v>0</v>
      </c>
      <c r="J535" s="21">
        <f t="shared" ref="J535" si="313">SUM(J526:J534)</f>
        <v>0</v>
      </c>
      <c r="K535" s="27"/>
      <c r="L535" s="21">
        <f t="shared" ref="L535" ca="1" si="314">SUM(L532:L540)</f>
        <v>0</v>
      </c>
    </row>
    <row r="536" spans="1:12" ht="15">
      <c r="A536" s="28">
        <f>A514</f>
        <v>2</v>
      </c>
      <c r="B536" s="14">
        <f>B514</f>
        <v>6</v>
      </c>
      <c r="C536" s="10" t="s">
        <v>34</v>
      </c>
      <c r="D536" s="12" t="s">
        <v>35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5"/>
      <c r="B537" s="16"/>
      <c r="C537" s="11"/>
      <c r="D537" s="12" t="s">
        <v>31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6"/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6"/>
      <c r="B540" s="18"/>
      <c r="C540" s="8"/>
      <c r="D540" s="19" t="s">
        <v>39</v>
      </c>
      <c r="E540" s="9"/>
      <c r="F540" s="21">
        <f>SUM(F536:F539)</f>
        <v>0</v>
      </c>
      <c r="G540" s="21">
        <f t="shared" ref="G540" si="315">SUM(G536:G539)</f>
        <v>0</v>
      </c>
      <c r="H540" s="21">
        <f t="shared" ref="H540" si="316">SUM(H536:H539)</f>
        <v>0</v>
      </c>
      <c r="I540" s="21">
        <f t="shared" ref="I540" si="317">SUM(I536:I539)</f>
        <v>0</v>
      </c>
      <c r="J540" s="21">
        <f t="shared" ref="J540" si="318">SUM(J536:J539)</f>
        <v>0</v>
      </c>
      <c r="K540" s="27"/>
      <c r="L540" s="21">
        <f t="shared" ref="L540" ca="1" si="319">SUM(L533:L539)</f>
        <v>0</v>
      </c>
    </row>
    <row r="541" spans="1:12" ht="15">
      <c r="A541" s="28">
        <f>A514</f>
        <v>2</v>
      </c>
      <c r="B541" s="14">
        <f>B514</f>
        <v>6</v>
      </c>
      <c r="C541" s="10" t="s">
        <v>36</v>
      </c>
      <c r="D541" s="7" t="s">
        <v>21</v>
      </c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7" t="s">
        <v>30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5"/>
      <c r="B543" s="16"/>
      <c r="C543" s="11"/>
      <c r="D543" s="7" t="s">
        <v>31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23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6"/>
      <c r="B547" s="18"/>
      <c r="C547" s="8"/>
      <c r="D547" s="19" t="s">
        <v>39</v>
      </c>
      <c r="E547" s="9"/>
      <c r="F547" s="21">
        <f>SUM(F541:F546)</f>
        <v>0</v>
      </c>
      <c r="G547" s="21">
        <f t="shared" ref="G547" si="320">SUM(G541:G546)</f>
        <v>0</v>
      </c>
      <c r="H547" s="21">
        <f t="shared" ref="H547" si="321">SUM(H541:H546)</f>
        <v>0</v>
      </c>
      <c r="I547" s="21">
        <f t="shared" ref="I547" si="322">SUM(I541:I546)</f>
        <v>0</v>
      </c>
      <c r="J547" s="21">
        <f t="shared" ref="J547" si="323">SUM(J541:J546)</f>
        <v>0</v>
      </c>
      <c r="K547" s="27"/>
      <c r="L547" s="21">
        <f t="shared" ref="L547" ca="1" si="324">SUM(L541:L549)</f>
        <v>0</v>
      </c>
    </row>
    <row r="548" spans="1:12" ht="15">
      <c r="A548" s="28">
        <f>A514</f>
        <v>2</v>
      </c>
      <c r="B548" s="14">
        <f>B514</f>
        <v>6</v>
      </c>
      <c r="C548" s="10" t="s">
        <v>37</v>
      </c>
      <c r="D548" s="12" t="s">
        <v>38</v>
      </c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12" t="s">
        <v>35</v>
      </c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5"/>
      <c r="B550" s="16"/>
      <c r="C550" s="11"/>
      <c r="D550" s="12" t="s">
        <v>31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24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6"/>
      <c r="B554" s="18"/>
      <c r="C554" s="8"/>
      <c r="D554" s="20" t="s">
        <v>39</v>
      </c>
      <c r="E554" s="9"/>
      <c r="F554" s="21">
        <f>SUM(F548:F553)</f>
        <v>0</v>
      </c>
      <c r="G554" s="21">
        <f t="shared" ref="G554" si="325">SUM(G548:G553)</f>
        <v>0</v>
      </c>
      <c r="H554" s="21">
        <f t="shared" ref="H554" si="326">SUM(H548:H553)</f>
        <v>0</v>
      </c>
      <c r="I554" s="21">
        <f t="shared" ref="I554" si="327">SUM(I548:I553)</f>
        <v>0</v>
      </c>
      <c r="J554" s="21">
        <f t="shared" ref="J554" si="328">SUM(J548:J553)</f>
        <v>0</v>
      </c>
      <c r="K554" s="27"/>
      <c r="L554" s="21">
        <f t="shared" ref="L554" ca="1" si="329">SUM(L548:L556)</f>
        <v>0</v>
      </c>
    </row>
    <row r="555" spans="1:12" ht="15.75" customHeight="1">
      <c r="A555" s="31">
        <f>A514</f>
        <v>2</v>
      </c>
      <c r="B555" s="32">
        <f>B514</f>
        <v>6</v>
      </c>
      <c r="C555" s="146" t="s">
        <v>4</v>
      </c>
      <c r="D555" s="147"/>
      <c r="E555" s="33"/>
      <c r="F555" s="34">
        <f>F521+F525+F535+F540+F547+F554</f>
        <v>0</v>
      </c>
      <c r="G555" s="34">
        <f t="shared" ref="G555" si="330">G521+G525+G535+G540+G547+G554</f>
        <v>0</v>
      </c>
      <c r="H555" s="34">
        <f t="shared" ref="H555" si="331">H521+H525+H535+H540+H547+H554</f>
        <v>0</v>
      </c>
      <c r="I555" s="34">
        <f t="shared" ref="I555" si="332">I521+I525+I535+I540+I547+I554</f>
        <v>0</v>
      </c>
      <c r="J555" s="34">
        <f t="shared" ref="J555" si="333">J521+J525+J535+J540+J547+J554</f>
        <v>0</v>
      </c>
      <c r="K555" s="35"/>
      <c r="L555" s="34">
        <f t="shared" ref="L555" ca="1" si="334">L521+L525+L535+L540+L547+L554</f>
        <v>0</v>
      </c>
    </row>
    <row r="556" spans="1:12" ht="15">
      <c r="A556" s="22">
        <v>2</v>
      </c>
      <c r="B556" s="23">
        <v>7</v>
      </c>
      <c r="C556" s="24" t="s">
        <v>20</v>
      </c>
      <c r="D556" s="5" t="s">
        <v>21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7" t="s">
        <v>22</v>
      </c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5"/>
      <c r="B559" s="16"/>
      <c r="C559" s="11"/>
      <c r="D559" s="7" t="s">
        <v>23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SUM(F556:F562)</f>
        <v>0</v>
      </c>
      <c r="G563" s="21">
        <f t="shared" ref="G563" si="335">SUM(G556:G562)</f>
        <v>0</v>
      </c>
      <c r="H563" s="21">
        <f t="shared" ref="H563" si="336">SUM(H556:H562)</f>
        <v>0</v>
      </c>
      <c r="I563" s="21">
        <f t="shared" ref="I563" si="337">SUM(I556:I562)</f>
        <v>0</v>
      </c>
      <c r="J563" s="21">
        <f t="shared" ref="J563" si="338">SUM(J556:J562)</f>
        <v>0</v>
      </c>
      <c r="K563" s="27"/>
      <c r="L563" s="21">
        <f t="shared" ref="L563" si="339">SUM(L556:L562)</f>
        <v>0</v>
      </c>
    </row>
    <row r="564" spans="1:12" ht="15">
      <c r="A564" s="28">
        <f>A556</f>
        <v>2</v>
      </c>
      <c r="B564" s="14">
        <f>B556</f>
        <v>7</v>
      </c>
      <c r="C564" s="10" t="s">
        <v>25</v>
      </c>
      <c r="D564" s="12" t="s">
        <v>24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6"/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6"/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6"/>
      <c r="B567" s="18"/>
      <c r="C567" s="8"/>
      <c r="D567" s="19" t="s">
        <v>39</v>
      </c>
      <c r="E567" s="9"/>
      <c r="F567" s="21">
        <f>SUM(F564:F566)</f>
        <v>0</v>
      </c>
      <c r="G567" s="21">
        <f t="shared" ref="G567" si="340">SUM(G564:G566)</f>
        <v>0</v>
      </c>
      <c r="H567" s="21">
        <f t="shared" ref="H567" si="341">SUM(H564:H566)</f>
        <v>0</v>
      </c>
      <c r="I567" s="21">
        <f t="shared" ref="I567" si="342">SUM(I564:I566)</f>
        <v>0</v>
      </c>
      <c r="J567" s="21">
        <f t="shared" ref="J567" si="343">SUM(J564:J566)</f>
        <v>0</v>
      </c>
      <c r="K567" s="27"/>
      <c r="L567" s="21">
        <f t="shared" ref="L567" ca="1" si="344">SUM(L564:L572)</f>
        <v>0</v>
      </c>
    </row>
    <row r="568" spans="1:12" ht="15">
      <c r="A568" s="28">
        <f>A556</f>
        <v>2</v>
      </c>
      <c r="B568" s="14">
        <f>B556</f>
        <v>7</v>
      </c>
      <c r="C568" s="10" t="s">
        <v>26</v>
      </c>
      <c r="D568" s="7" t="s">
        <v>27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28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29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30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31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32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33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6"/>
      <c r="B577" s="18"/>
      <c r="C577" s="8"/>
      <c r="D577" s="19" t="s">
        <v>39</v>
      </c>
      <c r="E577" s="9"/>
      <c r="F577" s="21">
        <f>SUM(F568:F576)</f>
        <v>0</v>
      </c>
      <c r="G577" s="21">
        <f t="shared" ref="G577" si="345">SUM(G568:G576)</f>
        <v>0</v>
      </c>
      <c r="H577" s="21">
        <f t="shared" ref="H577" si="346">SUM(H568:H576)</f>
        <v>0</v>
      </c>
      <c r="I577" s="21">
        <f t="shared" ref="I577" si="347">SUM(I568:I576)</f>
        <v>0</v>
      </c>
      <c r="J577" s="21">
        <f t="shared" ref="J577" si="348">SUM(J568:J576)</f>
        <v>0</v>
      </c>
      <c r="K577" s="27"/>
      <c r="L577" s="21">
        <f t="shared" ref="L577" ca="1" si="349">SUM(L574:L582)</f>
        <v>0</v>
      </c>
    </row>
    <row r="578" spans="1:12" ht="15">
      <c r="A578" s="28">
        <f>A556</f>
        <v>2</v>
      </c>
      <c r="B578" s="14">
        <f>B556</f>
        <v>7</v>
      </c>
      <c r="C578" s="10" t="s">
        <v>34</v>
      </c>
      <c r="D578" s="12" t="s">
        <v>35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5"/>
      <c r="B579" s="16"/>
      <c r="C579" s="11"/>
      <c r="D579" s="12" t="s">
        <v>31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6"/>
      <c r="B582" s="18"/>
      <c r="C582" s="8"/>
      <c r="D582" s="19" t="s">
        <v>39</v>
      </c>
      <c r="E582" s="9"/>
      <c r="F582" s="21">
        <f>SUM(F578:F581)</f>
        <v>0</v>
      </c>
      <c r="G582" s="21">
        <f t="shared" ref="G582" si="350">SUM(G578:G581)</f>
        <v>0</v>
      </c>
      <c r="H582" s="21">
        <f t="shared" ref="H582" si="351">SUM(H578:H581)</f>
        <v>0</v>
      </c>
      <c r="I582" s="21">
        <f t="shared" ref="I582" si="352">SUM(I578:I581)</f>
        <v>0</v>
      </c>
      <c r="J582" s="21">
        <f t="shared" ref="J582" si="353">SUM(J578:J581)</f>
        <v>0</v>
      </c>
      <c r="K582" s="27"/>
      <c r="L582" s="21">
        <f t="shared" ref="L582" ca="1" si="354">SUM(L575:L581)</f>
        <v>0</v>
      </c>
    </row>
    <row r="583" spans="1:12" ht="15">
      <c r="A583" s="28">
        <f>A556</f>
        <v>2</v>
      </c>
      <c r="B583" s="14">
        <f>B556</f>
        <v>7</v>
      </c>
      <c r="C583" s="10" t="s">
        <v>36</v>
      </c>
      <c r="D583" s="7" t="s">
        <v>21</v>
      </c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7" t="s">
        <v>30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5"/>
      <c r="B585" s="16"/>
      <c r="C585" s="11"/>
      <c r="D585" s="7" t="s">
        <v>31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23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6"/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6"/>
      <c r="B589" s="18"/>
      <c r="C589" s="8"/>
      <c r="D589" s="19" t="s">
        <v>39</v>
      </c>
      <c r="E589" s="9"/>
      <c r="F589" s="21">
        <f>SUM(F583:F588)</f>
        <v>0</v>
      </c>
      <c r="G589" s="21">
        <f t="shared" ref="G589" si="355">SUM(G583:G588)</f>
        <v>0</v>
      </c>
      <c r="H589" s="21">
        <f t="shared" ref="H589" si="356">SUM(H583:H588)</f>
        <v>0</v>
      </c>
      <c r="I589" s="21">
        <f t="shared" ref="I589" si="357">SUM(I583:I588)</f>
        <v>0</v>
      </c>
      <c r="J589" s="21">
        <f t="shared" ref="J589" si="358">SUM(J583:J588)</f>
        <v>0</v>
      </c>
      <c r="K589" s="27"/>
      <c r="L589" s="21">
        <f t="shared" ref="L589" ca="1" si="359">SUM(L583:L591)</f>
        <v>0</v>
      </c>
    </row>
    <row r="590" spans="1:12" ht="15">
      <c r="A590" s="28">
        <f>A556</f>
        <v>2</v>
      </c>
      <c r="B590" s="14">
        <f>B556</f>
        <v>7</v>
      </c>
      <c r="C590" s="10" t="s">
        <v>37</v>
      </c>
      <c r="D590" s="12" t="s">
        <v>38</v>
      </c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12" t="s">
        <v>35</v>
      </c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5"/>
      <c r="B592" s="16"/>
      <c r="C592" s="11"/>
      <c r="D592" s="12" t="s">
        <v>31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24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6"/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6"/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6"/>
      <c r="B596" s="18"/>
      <c r="C596" s="8"/>
      <c r="D596" s="20" t="s">
        <v>39</v>
      </c>
      <c r="E596" s="9"/>
      <c r="F596" s="21">
        <f>SUM(F590:F595)</f>
        <v>0</v>
      </c>
      <c r="G596" s="21">
        <f t="shared" ref="G596" si="360">SUM(G590:G595)</f>
        <v>0</v>
      </c>
      <c r="H596" s="21">
        <f t="shared" ref="H596" si="361">SUM(H590:H595)</f>
        <v>0</v>
      </c>
      <c r="I596" s="21">
        <f t="shared" ref="I596" si="362">SUM(I590:I595)</f>
        <v>0</v>
      </c>
      <c r="J596" s="21">
        <f t="shared" ref="J596" si="363">SUM(J590:J595)</f>
        <v>0</v>
      </c>
      <c r="K596" s="27"/>
      <c r="L596" s="21">
        <f t="shared" ref="L596" ca="1" si="364">SUM(L590:L598)</f>
        <v>0</v>
      </c>
    </row>
    <row r="597" spans="1:12" ht="15">
      <c r="A597" s="37">
        <f>A556</f>
        <v>2</v>
      </c>
      <c r="B597" s="38">
        <f>B556</f>
        <v>7</v>
      </c>
      <c r="C597" s="143" t="s">
        <v>4</v>
      </c>
      <c r="D597" s="144"/>
      <c r="E597" s="39"/>
      <c r="F597" s="40">
        <f>F563+F567+F577+F582+F589+F596</f>
        <v>0</v>
      </c>
      <c r="G597" s="40">
        <f t="shared" ref="G597" si="365">G563+G567+G577+G582+G589+G596</f>
        <v>0</v>
      </c>
      <c r="H597" s="40">
        <f t="shared" ref="H597" si="366">H563+H567+H577+H582+H589+H596</f>
        <v>0</v>
      </c>
      <c r="I597" s="40">
        <f t="shared" ref="I597" si="367">I563+I567+I577+I582+I589+I596</f>
        <v>0</v>
      </c>
      <c r="J597" s="40">
        <f t="shared" ref="J597" si="368">J563+J567+J577+J582+J589+J596</f>
        <v>0</v>
      </c>
      <c r="K597" s="41"/>
      <c r="L597" s="34">
        <f ca="1">L563+L567+L577+L582+L589+L596</f>
        <v>0</v>
      </c>
    </row>
    <row r="598" spans="1:12">
      <c r="A598" s="29"/>
      <c r="B598" s="30"/>
      <c r="C598" s="145" t="s">
        <v>5</v>
      </c>
      <c r="D598" s="145"/>
      <c r="E598" s="145"/>
      <c r="F598" s="42" t="e">
        <f>(F47+F89+F131+F173+F215+F257+F299+F342+F385+F428+F471+F513+F555+F597)/(IF(F47=0,0,1)+IF(F89=0,0,1)+IF(F131=0,0,1)+IF(F173=0,0,1)+IF(F215=0,0,1)+IF(F257=0,0,1)+IF(F299=0,0,1)+IF(F342=0,0,1)+IF(F385=0,0,1)+IF(F428=0,0,1)+IF(F471=0,0,1)+IF(F513=0,0,1)+IF(F555=0,0,1)+IF(F597=0,0,1))</f>
        <v>#VALUE!</v>
      </c>
      <c r="G598" s="42">
        <f>(G47+G89+G131+G173+G215+G257+G299+G342+G385+G428+G471+G513+G555+G597)/(IF(G47=0,0,1)+IF(G89=0,0,1)+IF(G131=0,0,1)+IF(G173=0,0,1)+IF(G215=0,0,1)+IF(G257=0,0,1)+IF(G299=0,0,1)+IF(G342=0,0,1)+IF(G385=0,0,1)+IF(G428=0,0,1)+IF(G471=0,0,1)+IF(G513=0,0,1)+IF(G555=0,0,1)+IF(G597=0,0,1))</f>
        <v>4089.7100000000005</v>
      </c>
      <c r="H598" s="42">
        <f>(H47+H89+H131+H173+H215+H257+H299+H342+H385+H428+H471+H513+H555+H597)/(IF(H47=0,0,1)+IF(H89=0,0,1)+IF(H131=0,0,1)+IF(H173=0,0,1)+IF(H215=0,0,1)+IF(H257=0,0,1)+IF(H299=0,0,1)+IF(H342=0,0,1)+IF(H385=0,0,1)+IF(H428=0,0,1)+IF(H471=0,0,1)+IF(H513=0,0,1)+IF(H555=0,0,1)+IF(H597=0,0,1))</f>
        <v>61.935833333333335</v>
      </c>
      <c r="I598" s="42">
        <f>(I47+I89+I131+I173+I215+I257+I299+I342+I385+I428+I471+I513+I555+I597)/(IF(I47=0,0,1)+IF(I89=0,0,1)+IF(I131=0,0,1)+IF(I173=0,0,1)+IF(I215=0,0,1)+IF(I257=0,0,1)+IF(I299=0,0,1)+IF(I342=0,0,1)+IF(I385=0,0,1)+IF(I428=0,0,1)+IF(I471=0,0,1)+IF(I513=0,0,1)+IF(I555=0,0,1)+IF(I597=0,0,1))</f>
        <v>348.33666666666676</v>
      </c>
      <c r="J598" s="42">
        <f>(J47+J89+J131+J173+J215+J257+J299+J342+J385+J428+J471+J513+J555+J597)/(IF(J47=0,0,1)+IF(J89=0,0,1)+IF(J131=0,0,1)+IF(J173=0,0,1)+IF(J215=0,0,1)+IF(J257=0,0,1)+IF(J299=0,0,1)+IF(J342=0,0,1)+IF(J385=0,0,1)+IF(J428=0,0,1)+IF(J471=0,0,1)+IF(J513=0,0,1)+IF(J555=0,0,1)+IF(J597=0,0,1))</f>
        <v>1768.2333333333336</v>
      </c>
      <c r="K598" s="42"/>
      <c r="L598" s="42" t="e">
        <f ca="1">(L47+L89+L131+L173+L215+L257+L299+L342+L385+L428+L471+L513+L555+L597)/(IF(L47=0,0,1)+IF(L89=0,0,1)+IF(L131=0,0,1)+IF(L173=0,0,1)+IF(L215=0,0,1)+IF(L257=0,0,1)+IF(L299=0,0,1)+IF(L342=0,0,1)+IF(L385=0,0,1)+IF(L428=0,0,1)+IF(L471=0,0,1)+IF(L513=0,0,1)+IF(L555=0,0,1)+IF(L597=0,0,1))</f>
        <v>#DIV/0!</v>
      </c>
    </row>
  </sheetData>
  <mergeCells count="20">
    <mergeCell ref="C299:D299"/>
    <mergeCell ref="C47:D47"/>
    <mergeCell ref="C1:E1"/>
    <mergeCell ref="H1:K1"/>
    <mergeCell ref="H2:K2"/>
    <mergeCell ref="C215:D215"/>
    <mergeCell ref="C257:D257"/>
    <mergeCell ref="C91:D91"/>
    <mergeCell ref="E115:E116"/>
    <mergeCell ref="C133:D133"/>
    <mergeCell ref="C175:D175"/>
    <mergeCell ref="C597:D597"/>
    <mergeCell ref="C598:E598"/>
    <mergeCell ref="C342:D342"/>
    <mergeCell ref="C385:D385"/>
    <mergeCell ref="C428:D428"/>
    <mergeCell ref="C471:D471"/>
    <mergeCell ref="C513:D513"/>
    <mergeCell ref="C555:D555"/>
    <mergeCell ref="E410:E4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2024-01-19T04:55:19Z</dcterms:modified>
</cp:coreProperties>
</file>